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Методология казначейства\Общее\Информация для сайта\Отдел межбюджетных трансфертов\"/>
    </mc:Choice>
  </mc:AlternateContent>
  <bookViews>
    <workbookView xWindow="0" yWindow="0" windowWidth="28800" windowHeight="11835"/>
  </bookViews>
  <sheets>
    <sheet name="для сайта (2)" sheetId="1" r:id="rId1"/>
  </sheets>
  <externalReferences>
    <externalReference r:id="rId2"/>
  </externalReferences>
  <definedNames>
    <definedName name="_xlnm.Print_Titles" localSheetId="0">'для сайта (2)'!$6:$8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  <c r="C57" i="1"/>
  <c r="K57" i="1" s="1"/>
  <c r="B57" i="1"/>
  <c r="I56" i="1"/>
  <c r="H56" i="1"/>
  <c r="G56" i="1"/>
  <c r="F56" i="1"/>
  <c r="E56" i="1"/>
  <c r="D56" i="1"/>
  <c r="C56" i="1"/>
  <c r="B56" i="1"/>
  <c r="K56" i="1" s="1"/>
  <c r="I55" i="1"/>
  <c r="H55" i="1"/>
  <c r="G55" i="1"/>
  <c r="F55" i="1"/>
  <c r="E55" i="1"/>
  <c r="D55" i="1"/>
  <c r="C55" i="1"/>
  <c r="K55" i="1" s="1"/>
  <c r="B55" i="1"/>
  <c r="I54" i="1"/>
  <c r="H54" i="1"/>
  <c r="G54" i="1"/>
  <c r="F54" i="1"/>
  <c r="E54" i="1"/>
  <c r="D54" i="1"/>
  <c r="C54" i="1"/>
  <c r="K54" i="1" s="1"/>
  <c r="B54" i="1"/>
  <c r="I53" i="1"/>
  <c r="H53" i="1"/>
  <c r="G53" i="1"/>
  <c r="F53" i="1"/>
  <c r="E53" i="1"/>
  <c r="D53" i="1"/>
  <c r="C53" i="1"/>
  <c r="K53" i="1" s="1"/>
  <c r="B53" i="1"/>
  <c r="I52" i="1"/>
  <c r="H52" i="1"/>
  <c r="G52" i="1"/>
  <c r="F52" i="1"/>
  <c r="E52" i="1"/>
  <c r="D52" i="1"/>
  <c r="C52" i="1"/>
  <c r="B52" i="1"/>
  <c r="K52" i="1" s="1"/>
  <c r="I51" i="1"/>
  <c r="H51" i="1"/>
  <c r="G51" i="1"/>
  <c r="F51" i="1"/>
  <c r="E51" i="1"/>
  <c r="D51" i="1"/>
  <c r="C51" i="1"/>
  <c r="K51" i="1" s="1"/>
  <c r="B51" i="1"/>
  <c r="I50" i="1"/>
  <c r="H50" i="1"/>
  <c r="G50" i="1"/>
  <c r="F50" i="1"/>
  <c r="E50" i="1"/>
  <c r="D50" i="1"/>
  <c r="C50" i="1"/>
  <c r="K50" i="1" s="1"/>
  <c r="B50" i="1"/>
  <c r="I49" i="1"/>
  <c r="H49" i="1"/>
  <c r="G49" i="1"/>
  <c r="F49" i="1"/>
  <c r="E49" i="1"/>
  <c r="D49" i="1"/>
  <c r="C49" i="1"/>
  <c r="K49" i="1" s="1"/>
  <c r="B49" i="1"/>
  <c r="I48" i="1"/>
  <c r="H48" i="1"/>
  <c r="G48" i="1"/>
  <c r="F48" i="1"/>
  <c r="E48" i="1"/>
  <c r="D48" i="1"/>
  <c r="C48" i="1"/>
  <c r="B48" i="1"/>
  <c r="K48" i="1" s="1"/>
  <c r="K47" i="1"/>
  <c r="I47" i="1"/>
  <c r="I46" i="1" s="1"/>
  <c r="I44" i="1" s="1"/>
  <c r="H47" i="1"/>
  <c r="H46" i="1" s="1"/>
  <c r="H44" i="1" s="1"/>
  <c r="G47" i="1"/>
  <c r="G46" i="1" s="1"/>
  <c r="G44" i="1" s="1"/>
  <c r="F47" i="1"/>
  <c r="E47" i="1"/>
  <c r="D47" i="1"/>
  <c r="D46" i="1" s="1"/>
  <c r="D44" i="1" s="1"/>
  <c r="C47" i="1"/>
  <c r="C46" i="1" s="1"/>
  <c r="B47" i="1"/>
  <c r="B46" i="1" s="1"/>
  <c r="F46" i="1"/>
  <c r="F44" i="1" s="1"/>
  <c r="E46" i="1"/>
  <c r="E44" i="1" s="1"/>
  <c r="I42" i="1"/>
  <c r="H42" i="1"/>
  <c r="G42" i="1"/>
  <c r="F42" i="1"/>
  <c r="E42" i="1"/>
  <c r="D42" i="1"/>
  <c r="C42" i="1"/>
  <c r="B42" i="1"/>
  <c r="K42" i="1" s="1"/>
  <c r="I41" i="1"/>
  <c r="H41" i="1"/>
  <c r="G41" i="1"/>
  <c r="F41" i="1"/>
  <c r="E41" i="1"/>
  <c r="D41" i="1"/>
  <c r="C41" i="1"/>
  <c r="B41" i="1"/>
  <c r="J41" i="1" s="1"/>
  <c r="I40" i="1"/>
  <c r="H40" i="1"/>
  <c r="G40" i="1"/>
  <c r="F40" i="1"/>
  <c r="E40" i="1"/>
  <c r="D40" i="1"/>
  <c r="C40" i="1"/>
  <c r="J40" i="1" s="1"/>
  <c r="B40" i="1"/>
  <c r="I39" i="1"/>
  <c r="H39" i="1"/>
  <c r="G39" i="1"/>
  <c r="F39" i="1"/>
  <c r="E39" i="1"/>
  <c r="D39" i="1"/>
  <c r="C39" i="1"/>
  <c r="B39" i="1"/>
  <c r="K39" i="1" s="1"/>
  <c r="I38" i="1"/>
  <c r="H38" i="1"/>
  <c r="G38" i="1"/>
  <c r="F38" i="1"/>
  <c r="E38" i="1"/>
  <c r="D38" i="1"/>
  <c r="C38" i="1"/>
  <c r="B38" i="1"/>
  <c r="K38" i="1" s="1"/>
  <c r="I37" i="1"/>
  <c r="H37" i="1"/>
  <c r="G37" i="1"/>
  <c r="F37" i="1"/>
  <c r="E37" i="1"/>
  <c r="D37" i="1"/>
  <c r="C37" i="1"/>
  <c r="J37" i="1" s="1"/>
  <c r="B37" i="1"/>
  <c r="K37" i="1" s="1"/>
  <c r="I36" i="1"/>
  <c r="H36" i="1"/>
  <c r="G36" i="1"/>
  <c r="F36" i="1"/>
  <c r="E36" i="1"/>
  <c r="D36" i="1"/>
  <c r="C36" i="1"/>
  <c r="B36" i="1"/>
  <c r="K36" i="1" s="1"/>
  <c r="K35" i="1"/>
  <c r="I35" i="1"/>
  <c r="H35" i="1"/>
  <c r="G35" i="1"/>
  <c r="F35" i="1"/>
  <c r="E35" i="1"/>
  <c r="D35" i="1"/>
  <c r="C35" i="1"/>
  <c r="J35" i="1" s="1"/>
  <c r="B35" i="1"/>
  <c r="I34" i="1"/>
  <c r="H34" i="1"/>
  <c r="G34" i="1"/>
  <c r="F34" i="1"/>
  <c r="E34" i="1"/>
  <c r="D34" i="1"/>
  <c r="C34" i="1"/>
  <c r="B34" i="1"/>
  <c r="K34" i="1" s="1"/>
  <c r="I33" i="1"/>
  <c r="H33" i="1"/>
  <c r="G33" i="1"/>
  <c r="F33" i="1"/>
  <c r="E33" i="1"/>
  <c r="D33" i="1"/>
  <c r="C33" i="1"/>
  <c r="B33" i="1"/>
  <c r="K33" i="1" s="1"/>
  <c r="I32" i="1"/>
  <c r="H32" i="1"/>
  <c r="G32" i="1"/>
  <c r="F32" i="1"/>
  <c r="E32" i="1"/>
  <c r="D32" i="1"/>
  <c r="C32" i="1"/>
  <c r="J32" i="1" s="1"/>
  <c r="B32" i="1"/>
  <c r="K32" i="1" s="1"/>
  <c r="I31" i="1"/>
  <c r="H31" i="1"/>
  <c r="G31" i="1"/>
  <c r="F31" i="1"/>
  <c r="E31" i="1"/>
  <c r="D31" i="1"/>
  <c r="C31" i="1"/>
  <c r="B31" i="1"/>
  <c r="K31" i="1" s="1"/>
  <c r="I30" i="1"/>
  <c r="H30" i="1"/>
  <c r="G30" i="1"/>
  <c r="F30" i="1"/>
  <c r="E30" i="1"/>
  <c r="D30" i="1"/>
  <c r="C30" i="1"/>
  <c r="B30" i="1"/>
  <c r="K30" i="1" s="1"/>
  <c r="I29" i="1"/>
  <c r="H29" i="1"/>
  <c r="G29" i="1"/>
  <c r="F29" i="1"/>
  <c r="E29" i="1"/>
  <c r="D29" i="1"/>
  <c r="D26" i="1" s="1"/>
  <c r="C29" i="1"/>
  <c r="K29" i="1" s="1"/>
  <c r="B29" i="1"/>
  <c r="H28" i="1"/>
  <c r="G28" i="1"/>
  <c r="F28" i="1"/>
  <c r="E28" i="1"/>
  <c r="D28" i="1"/>
  <c r="I28" i="1" s="1"/>
  <c r="I27" i="1" s="1"/>
  <c r="I26" i="1" s="1"/>
  <c r="C28" i="1"/>
  <c r="K28" i="1" s="1"/>
  <c r="B28" i="1"/>
  <c r="H27" i="1"/>
  <c r="H26" i="1" s="1"/>
  <c r="G27" i="1"/>
  <c r="G26" i="1" s="1"/>
  <c r="F27" i="1"/>
  <c r="F26" i="1" s="1"/>
  <c r="E27" i="1"/>
  <c r="E26" i="1" s="1"/>
  <c r="D27" i="1"/>
  <c r="C27" i="1"/>
  <c r="B27" i="1"/>
  <c r="K27" i="1" s="1"/>
  <c r="A27" i="1"/>
  <c r="B26" i="1"/>
  <c r="I25" i="1"/>
  <c r="H25" i="1"/>
  <c r="G25" i="1"/>
  <c r="F25" i="1"/>
  <c r="E25" i="1"/>
  <c r="D25" i="1"/>
  <c r="C25" i="1"/>
  <c r="J25" i="1" s="1"/>
  <c r="B25" i="1"/>
  <c r="I24" i="1"/>
  <c r="H24" i="1"/>
  <c r="G24" i="1"/>
  <c r="F24" i="1"/>
  <c r="E24" i="1"/>
  <c r="D24" i="1"/>
  <c r="C24" i="1"/>
  <c r="B24" i="1"/>
  <c r="K24" i="1" s="1"/>
  <c r="I23" i="1"/>
  <c r="H23" i="1"/>
  <c r="G23" i="1"/>
  <c r="F23" i="1"/>
  <c r="E23" i="1"/>
  <c r="D23" i="1"/>
  <c r="C23" i="1"/>
  <c r="J23" i="1" s="1"/>
  <c r="B23" i="1"/>
  <c r="K23" i="1" s="1"/>
  <c r="I22" i="1"/>
  <c r="H22" i="1"/>
  <c r="G22" i="1"/>
  <c r="F22" i="1"/>
  <c r="E22" i="1"/>
  <c r="D22" i="1"/>
  <c r="C22" i="1"/>
  <c r="B22" i="1"/>
  <c r="K22" i="1" s="1"/>
  <c r="I21" i="1"/>
  <c r="H21" i="1"/>
  <c r="G21" i="1"/>
  <c r="F21" i="1"/>
  <c r="E21" i="1"/>
  <c r="D21" i="1"/>
  <c r="C21" i="1"/>
  <c r="K21" i="1" s="1"/>
  <c r="B21" i="1"/>
  <c r="I20" i="1"/>
  <c r="H20" i="1"/>
  <c r="G20" i="1"/>
  <c r="F20" i="1"/>
  <c r="E20" i="1"/>
  <c r="E12" i="1" s="1"/>
  <c r="E10" i="1" s="1"/>
  <c r="D20" i="1"/>
  <c r="C20" i="1"/>
  <c r="K20" i="1" s="1"/>
  <c r="B20" i="1"/>
  <c r="I19" i="1"/>
  <c r="H19" i="1"/>
  <c r="G19" i="1"/>
  <c r="F19" i="1"/>
  <c r="E19" i="1"/>
  <c r="D19" i="1"/>
  <c r="C19" i="1"/>
  <c r="K19" i="1" s="1"/>
  <c r="B19" i="1"/>
  <c r="I18" i="1"/>
  <c r="H18" i="1"/>
  <c r="G18" i="1"/>
  <c r="F18" i="1"/>
  <c r="E18" i="1"/>
  <c r="D18" i="1"/>
  <c r="C18" i="1"/>
  <c r="B18" i="1"/>
  <c r="K18" i="1" s="1"/>
  <c r="I17" i="1"/>
  <c r="H17" i="1"/>
  <c r="G17" i="1"/>
  <c r="F17" i="1"/>
  <c r="E17" i="1"/>
  <c r="D17" i="1"/>
  <c r="C17" i="1"/>
  <c r="B17" i="1"/>
  <c r="J17" i="1" s="1"/>
  <c r="I16" i="1"/>
  <c r="H16" i="1"/>
  <c r="G16" i="1"/>
  <c r="F16" i="1"/>
  <c r="E16" i="1"/>
  <c r="D16" i="1"/>
  <c r="C16" i="1"/>
  <c r="J16" i="1" s="1"/>
  <c r="B16" i="1"/>
  <c r="I15" i="1"/>
  <c r="H15" i="1"/>
  <c r="G15" i="1"/>
  <c r="F15" i="1"/>
  <c r="E15" i="1"/>
  <c r="D15" i="1"/>
  <c r="C15" i="1"/>
  <c r="B15" i="1"/>
  <c r="K15" i="1" s="1"/>
  <c r="I14" i="1"/>
  <c r="H14" i="1"/>
  <c r="H12" i="1" s="1"/>
  <c r="H10" i="1" s="1"/>
  <c r="H58" i="1" s="1"/>
  <c r="G14" i="1"/>
  <c r="G12" i="1" s="1"/>
  <c r="G10" i="1" s="1"/>
  <c r="G58" i="1" s="1"/>
  <c r="F14" i="1"/>
  <c r="E14" i="1"/>
  <c r="D14" i="1"/>
  <c r="C14" i="1"/>
  <c r="B14" i="1"/>
  <c r="K14" i="1" s="1"/>
  <c r="I13" i="1"/>
  <c r="I12" i="1" s="1"/>
  <c r="I10" i="1" s="1"/>
  <c r="H13" i="1"/>
  <c r="G13" i="1"/>
  <c r="F13" i="1"/>
  <c r="F12" i="1" s="1"/>
  <c r="F10" i="1" s="1"/>
  <c r="F58" i="1" s="1"/>
  <c r="E13" i="1"/>
  <c r="D13" i="1"/>
  <c r="C13" i="1"/>
  <c r="C12" i="1" s="1"/>
  <c r="B13" i="1"/>
  <c r="B12" i="1" s="1"/>
  <c r="D12" i="1"/>
  <c r="D10" i="1" s="1"/>
  <c r="J46" i="1" l="1"/>
  <c r="C44" i="1"/>
  <c r="D58" i="1"/>
  <c r="I58" i="1"/>
  <c r="B10" i="1"/>
  <c r="K12" i="1"/>
  <c r="J12" i="1"/>
  <c r="C10" i="1"/>
  <c r="E58" i="1"/>
  <c r="K46" i="1"/>
  <c r="B44" i="1"/>
  <c r="K44" i="1" s="1"/>
  <c r="K16" i="1"/>
  <c r="J21" i="1"/>
  <c r="K25" i="1"/>
  <c r="J29" i="1"/>
  <c r="K40" i="1"/>
  <c r="J47" i="1"/>
  <c r="J51" i="1"/>
  <c r="J55" i="1"/>
  <c r="K13" i="1"/>
  <c r="J22" i="1"/>
  <c r="C26" i="1"/>
  <c r="J26" i="1" s="1"/>
  <c r="K41" i="1"/>
  <c r="J48" i="1"/>
  <c r="J52" i="1"/>
  <c r="J56" i="1"/>
  <c r="J13" i="1"/>
  <c r="J14" i="1"/>
  <c r="A5" i="1"/>
  <c r="J19" i="1"/>
  <c r="J27" i="1"/>
  <c r="J49" i="1"/>
  <c r="J53" i="1"/>
  <c r="J57" i="1"/>
  <c r="K17" i="1"/>
  <c r="J15" i="1"/>
  <c r="J20" i="1"/>
  <c r="J28" i="1"/>
  <c r="J50" i="1"/>
  <c r="J54" i="1"/>
  <c r="K26" i="1" l="1"/>
  <c r="B58" i="1"/>
  <c r="K10" i="1"/>
  <c r="C58" i="1"/>
  <c r="J58" i="1" s="1"/>
  <c r="J10" i="1"/>
  <c r="J44" i="1"/>
  <c r="K58" i="1" l="1"/>
</calcChain>
</file>

<file path=xl/sharedStrings.xml><?xml version="1.0" encoding="utf-8"?>
<sst xmlns="http://schemas.openxmlformats.org/spreadsheetml/2006/main" count="63" uniqueCount="39">
  <si>
    <t>ИНФОРМАЦИЯ</t>
  </si>
  <si>
    <t>по финансированию безадресной финансовой помощи муниципальным образованиям Астраханской области</t>
  </si>
  <si>
    <t>(администратор доходов -Министерство финансов АО)</t>
  </si>
  <si>
    <t>тыс.руб.</t>
  </si>
  <si>
    <t>Виды финансовой помощи</t>
  </si>
  <si>
    <t>Годовые бюджетные назначения 2022 года</t>
  </si>
  <si>
    <t>Исполнение на текущую дату</t>
  </si>
  <si>
    <t>в том числе финансирование за текущую неделю</t>
  </si>
  <si>
    <t>% исполнения к бюджетным назначениям</t>
  </si>
  <si>
    <t xml:space="preserve">Остаток от бюджетных  назначений </t>
  </si>
  <si>
    <t>пн</t>
  </si>
  <si>
    <t>вт</t>
  </si>
  <si>
    <t>ср</t>
  </si>
  <si>
    <t>чт</t>
  </si>
  <si>
    <t>пт</t>
  </si>
  <si>
    <t>итого за неделю</t>
  </si>
  <si>
    <t xml:space="preserve">ВСЕГО по разделу 1401 "Дотации на выравнивание бюджетной обеспеченности субъектов РФ и муниципальных образований" </t>
  </si>
  <si>
    <t xml:space="preserve">   в том числе:</t>
  </si>
  <si>
    <t xml:space="preserve">Дотация на выравнивание бюджетной обеспеченности  муниципальных районов (городских округов) в целях выравнивания бюджетной обеспеченности муниципальных районов (городских округов) </t>
  </si>
  <si>
    <t>1. Ахтубинский район</t>
  </si>
  <si>
    <t>2. Володарский район</t>
  </si>
  <si>
    <t>3. Енотаевский район</t>
  </si>
  <si>
    <t>4. Икрянинский район</t>
  </si>
  <si>
    <t>5. Камызякский район</t>
  </si>
  <si>
    <t>6. Красноярский район</t>
  </si>
  <si>
    <t>7. Лиманский район</t>
  </si>
  <si>
    <t>8. Наримановский район</t>
  </si>
  <si>
    <t>9. Приволжский район</t>
  </si>
  <si>
    <t>10. Харабалинский район</t>
  </si>
  <si>
    <t>11. Черноярский район</t>
  </si>
  <si>
    <t>12. г. Астрахань</t>
  </si>
  <si>
    <t>13. ЗАТО Знаменск</t>
  </si>
  <si>
    <t xml:space="preserve">ВСЕГО по разделу 1402 "Иные дотации" </t>
  </si>
  <si>
    <t>1. ЗАТО Знаменск</t>
  </si>
  <si>
    <t xml:space="preserve">Дотация на поддержку мер по обеспечению сбалансированности местных бюджетов в целях стимулирования роста налогового потенциала муниципальных образований Астраханской области в 2022 году  </t>
  </si>
  <si>
    <t>ВСЕГО по разделу 1403 "Прочие межбюджетные трансферты общего характера"</t>
  </si>
  <si>
    <t>в том числе:</t>
  </si>
  <si>
    <t>Субвенция на осуществление отдельного государственного полномочия Астраханской области по расчету и предоставлению дотаций на выравнивание бюджетной обеспеченности поселений бюджетам городских и сельских поселений Астраханской области за счет средств бюджета Астраханской области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</si>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</sst>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"/>
    <numFmt numFmtId="166" formatCode="0.0%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sz val="11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u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Continuous"/>
    </xf>
    <xf numFmtId="1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7" fillId="0" borderId="20" xfId="0" applyFont="1" applyBorder="1" applyAlignment="1">
      <alignment horizontal="left" vertical="center" wrapText="1"/>
    </xf>
    <xf numFmtId="166" fontId="9" fillId="0" borderId="21" xfId="1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165" fontId="0" fillId="0" borderId="26" xfId="0" applyNumberFormat="1" applyBorder="1" applyAlignment="1">
      <alignment horizontal="center" vertical="center"/>
    </xf>
    <xf numFmtId="166" fontId="10" fillId="0" borderId="30" xfId="1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wrapText="1" indent="1"/>
    </xf>
    <xf numFmtId="166" fontId="9" fillId="0" borderId="4" xfId="1" applyNumberFormat="1" applyFont="1" applyFill="1" applyBorder="1" applyAlignment="1">
      <alignment horizontal="center" vertical="center" wrapText="1"/>
    </xf>
    <xf numFmtId="164" fontId="11" fillId="3" borderId="21" xfId="0" applyNumberFormat="1" applyFont="1" applyFill="1" applyBorder="1" applyAlignment="1">
      <alignment horizontal="left" vertical="center" wrapText="1" indent="4"/>
    </xf>
    <xf numFmtId="166" fontId="12" fillId="0" borderId="32" xfId="1" applyNumberFormat="1" applyFont="1" applyFill="1" applyBorder="1" applyAlignment="1">
      <alignment horizontal="center" vertical="center" wrapText="1"/>
    </xf>
    <xf numFmtId="164" fontId="11" fillId="3" borderId="26" xfId="0" applyNumberFormat="1" applyFont="1" applyFill="1" applyBorder="1" applyAlignment="1">
      <alignment horizontal="left" vertical="center" wrapText="1" indent="4"/>
    </xf>
    <xf numFmtId="166" fontId="12" fillId="0" borderId="30" xfId="1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center" vertical="center"/>
    </xf>
    <xf numFmtId="166" fontId="9" fillId="0" borderId="34" xfId="1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wrapText="1" indent="1"/>
    </xf>
    <xf numFmtId="166" fontId="9" fillId="0" borderId="14" xfId="1" applyNumberFormat="1" applyFont="1" applyFill="1" applyBorder="1" applyAlignment="1">
      <alignment horizontal="center" vertical="center" wrapText="1"/>
    </xf>
    <xf numFmtId="164" fontId="11" fillId="3" borderId="38" xfId="0" applyNumberFormat="1" applyFont="1" applyFill="1" applyBorder="1" applyAlignment="1">
      <alignment horizontal="left" vertical="center" wrapText="1" indent="4"/>
    </xf>
    <xf numFmtId="166" fontId="13" fillId="0" borderId="21" xfId="1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left" wrapText="1" indent="1"/>
    </xf>
    <xf numFmtId="164" fontId="11" fillId="3" borderId="43" xfId="0" applyNumberFormat="1" applyFont="1" applyFill="1" applyBorder="1" applyAlignment="1">
      <alignment horizontal="left" vertical="center" wrapText="1" indent="4"/>
    </xf>
    <xf numFmtId="164" fontId="11" fillId="3" borderId="44" xfId="0" applyNumberFormat="1" applyFont="1" applyFill="1" applyBorder="1" applyAlignment="1">
      <alignment horizontal="left" vertical="center" wrapText="1" indent="4"/>
    </xf>
    <xf numFmtId="166" fontId="13" fillId="0" borderId="25" xfId="1" applyNumberFormat="1" applyFont="1" applyFill="1" applyBorder="1" applyAlignment="1">
      <alignment horizontal="center" vertical="center" wrapText="1"/>
    </xf>
    <xf numFmtId="0" fontId="0" fillId="2" borderId="33" xfId="0" applyFill="1" applyBorder="1"/>
    <xf numFmtId="0" fontId="0" fillId="2" borderId="9" xfId="0" applyFill="1" applyBorder="1"/>
    <xf numFmtId="0" fontId="0" fillId="2" borderId="45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46" xfId="0" applyFill="1" applyBorder="1"/>
    <xf numFmtId="0" fontId="0" fillId="2" borderId="5" xfId="0" applyFill="1" applyBorder="1"/>
    <xf numFmtId="0" fontId="7" fillId="0" borderId="35" xfId="0" applyFont="1" applyBorder="1" applyAlignment="1">
      <alignment wrapText="1"/>
    </xf>
    <xf numFmtId="166" fontId="9" fillId="0" borderId="15" xfId="1" applyNumberFormat="1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left" wrapText="1" indent="2"/>
    </xf>
    <xf numFmtId="165" fontId="0" fillId="0" borderId="25" xfId="0" applyNumberFormat="1" applyBorder="1" applyAlignment="1">
      <alignment horizontal="center" vertical="center"/>
    </xf>
    <xf numFmtId="166" fontId="10" fillId="0" borderId="25" xfId="1" applyNumberFormat="1" applyFont="1" applyFill="1" applyBorder="1" applyAlignment="1">
      <alignment horizontal="center" vertical="center" wrapText="1"/>
    </xf>
    <xf numFmtId="166" fontId="12" fillId="0" borderId="21" xfId="1" applyNumberFormat="1" applyFont="1" applyFill="1" applyBorder="1" applyAlignment="1">
      <alignment horizontal="center" vertical="center" wrapText="1"/>
    </xf>
    <xf numFmtId="166" fontId="12" fillId="0" borderId="26" xfId="1" applyNumberFormat="1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left" wrapText="1" indent="1"/>
    </xf>
    <xf numFmtId="166" fontId="9" fillId="0" borderId="9" xfId="1" applyNumberFormat="1" applyFont="1" applyFill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0" fillId="0" borderId="42" xfId="0" applyNumberFormat="1" applyFill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4" fontId="8" fillId="0" borderId="51" xfId="0" applyNumberFormat="1" applyFont="1" applyBorder="1" applyAlignment="1">
      <alignment horizontal="center" vertical="center"/>
    </xf>
    <xf numFmtId="164" fontId="0" fillId="4" borderId="22" xfId="0" applyNumberFormat="1" applyFill="1" applyBorder="1" applyAlignment="1">
      <alignment horizontal="center" vertical="center"/>
    </xf>
    <xf numFmtId="164" fontId="8" fillId="0" borderId="47" xfId="0" applyNumberFormat="1" applyFont="1" applyBorder="1" applyAlignment="1">
      <alignment horizontal="center" vertical="center"/>
    </xf>
    <xf numFmtId="164" fontId="0" fillId="0" borderId="50" xfId="0" applyNumberFormat="1" applyBorder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2;&#1082;&#1088;&#1099;&#1090;&#1099;&#1077;%20&#1076;&#1086;&#1082;&#1091;&#1084;&#1077;&#1085;&#1090;&#1099;%20&#1086;&#1090;&#1076;&#1077;&#1083;&#1086;&#1074;/&#1052;&#1077;&#1078;&#1073;&#1102;&#1076;&#1078;&#1077;&#1090;&#1085;&#1099;&#1081;/&#1054;&#1073;&#1097;&#1077;&#1077;/&#1057;&#1042;&#1054;&#1044;&#1050;&#1048;/&#1057;&#1042;&#1054;&#1044;&#1050;&#1048;%202022/&#1057;&#1042;&#1054;&#1044;&#1050;&#1040;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01"/>
      <sheetName val=" Дотация МР"/>
      <sheetName val="1403"/>
      <sheetName val="Субв.посел."/>
      <sheetName val="ЗАТО федер"/>
      <sheetName val="Сбалансир"/>
      <sheetName val="для сайта (2)"/>
    </sheetNames>
    <sheetDataSet>
      <sheetData sheetId="0">
        <row r="5">
          <cell r="A5">
            <v>44904</v>
          </cell>
        </row>
      </sheetData>
      <sheetData sheetId="1">
        <row r="8">
          <cell r="C8">
            <v>42073.1</v>
          </cell>
          <cell r="D8">
            <v>42073.1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75654.100000000006</v>
          </cell>
          <cell r="D9">
            <v>75654.100000000006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32224.6</v>
          </cell>
          <cell r="D10">
            <v>32224.6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69421.7</v>
          </cell>
          <cell r="D11">
            <v>69421.7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71862.2</v>
          </cell>
          <cell r="D12">
            <v>71862.2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51554.94</v>
          </cell>
          <cell r="D14">
            <v>51554.94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31032.240000000002</v>
          </cell>
          <cell r="D15">
            <v>31032.240000000002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49368.3</v>
          </cell>
          <cell r="D16">
            <v>49368.3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48837.19</v>
          </cell>
          <cell r="D17">
            <v>48837.19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28559.4</v>
          </cell>
          <cell r="D18">
            <v>28559.4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19080.900000000001</v>
          </cell>
          <cell r="D20">
            <v>19080.900000000001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</sheetData>
      <sheetData sheetId="2"/>
      <sheetData sheetId="3">
        <row r="9">
          <cell r="C9">
            <v>58750.8</v>
          </cell>
          <cell r="D9">
            <v>58750.8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44322.13</v>
          </cell>
          <cell r="D10">
            <v>44322.13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23716.53</v>
          </cell>
          <cell r="D11">
            <v>23716.53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44176.38</v>
          </cell>
          <cell r="D12">
            <v>44176.38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44188.03</v>
          </cell>
          <cell r="D13">
            <v>44188.03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33096.699999999997</v>
          </cell>
          <cell r="D14">
            <v>33096.699999999997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27830.6</v>
          </cell>
          <cell r="D15">
            <v>27830.6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45310.6</v>
          </cell>
          <cell r="D16">
            <v>45310.6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51852.32</v>
          </cell>
          <cell r="D17">
            <v>51852.32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37602.239999999998</v>
          </cell>
          <cell r="D18">
            <v>37602.239999999998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17689.400000000001</v>
          </cell>
          <cell r="D19">
            <v>17689.400000000001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</sheetData>
      <sheetData sheetId="4">
        <row r="3">
          <cell r="A3" t="str">
            <v>Дотации, связанные с особым режимом безопасного функционирования закрытых административно-территориальных образований в 2022  году</v>
          </cell>
        </row>
        <row r="11">
          <cell r="C11">
            <v>91068</v>
          </cell>
          <cell r="D11">
            <v>91068</v>
          </cell>
          <cell r="I11">
            <v>0</v>
          </cell>
          <cell r="J11">
            <v>7589</v>
          </cell>
          <cell r="K11">
            <v>0</v>
          </cell>
          <cell r="L11">
            <v>0</v>
          </cell>
          <cell r="M11">
            <v>0</v>
          </cell>
        </row>
      </sheetData>
      <sheetData sheetId="5">
        <row r="9">
          <cell r="C9">
            <v>0</v>
          </cell>
          <cell r="D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>
            <v>0</v>
          </cell>
          <cell r="D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>
            <v>8000</v>
          </cell>
          <cell r="D11">
            <v>8000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>
            <v>12000</v>
          </cell>
          <cell r="D14">
            <v>12000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4000</v>
          </cell>
          <cell r="D16">
            <v>4000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10000</v>
          </cell>
          <cell r="D19">
            <v>10000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6000</v>
          </cell>
          <cell r="D20">
            <v>6000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0</v>
          </cell>
          <cell r="D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>
            <v>40000</v>
          </cell>
          <cell r="D22">
            <v>40000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58"/>
  <sheetViews>
    <sheetView tabSelected="1" view="pageBreakPreview" topLeftCell="A40" zoomScaleNormal="100" workbookViewId="0">
      <selection activeCell="E54" sqref="E54"/>
    </sheetView>
  </sheetViews>
  <sheetFormatPr defaultRowHeight="12.75" x14ac:dyDescent="0.2"/>
  <cols>
    <col min="1" max="1" width="43.28515625" customWidth="1"/>
    <col min="2" max="2" width="13.28515625" customWidth="1"/>
    <col min="3" max="3" width="13.5703125" customWidth="1"/>
    <col min="5" max="5" width="9.7109375" bestFit="1" customWidth="1"/>
    <col min="9" max="9" width="9.7109375" bestFit="1" customWidth="1"/>
    <col min="10" max="10" width="11.42578125" customWidth="1"/>
    <col min="11" max="11" width="10.7109375" customWidth="1"/>
  </cols>
  <sheetData>
    <row r="1" spans="1:11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15" thickBot="1" x14ac:dyDescent="0.25">
      <c r="A5" s="5">
        <f ca="1">'[1]1401'!A5</f>
        <v>44904</v>
      </c>
      <c r="K5" s="6" t="s">
        <v>3</v>
      </c>
    </row>
    <row r="6" spans="1:11" ht="12.75" customHeight="1" x14ac:dyDescent="0.2">
      <c r="A6" s="7" t="s">
        <v>4</v>
      </c>
      <c r="B6" s="7" t="s">
        <v>5</v>
      </c>
      <c r="C6" s="7" t="s">
        <v>6</v>
      </c>
      <c r="D6" s="8" t="s">
        <v>7</v>
      </c>
      <c r="E6" s="8"/>
      <c r="F6" s="8"/>
      <c r="G6" s="8"/>
      <c r="H6" s="8"/>
      <c r="I6" s="9"/>
      <c r="J6" s="10" t="s">
        <v>8</v>
      </c>
      <c r="K6" s="7" t="s">
        <v>9</v>
      </c>
    </row>
    <row r="7" spans="1:11" ht="51.75" customHeight="1" thickBot="1" x14ac:dyDescent="0.25">
      <c r="A7" s="11"/>
      <c r="B7" s="11"/>
      <c r="C7" s="11"/>
      <c r="D7" s="12" t="s">
        <v>10</v>
      </c>
      <c r="E7" s="12" t="s">
        <v>11</v>
      </c>
      <c r="F7" s="12" t="s">
        <v>12</v>
      </c>
      <c r="G7" s="12" t="s">
        <v>13</v>
      </c>
      <c r="H7" s="12" t="s">
        <v>14</v>
      </c>
      <c r="I7" s="13" t="s">
        <v>15</v>
      </c>
      <c r="J7" s="14"/>
      <c r="K7" s="11"/>
    </row>
    <row r="8" spans="1:11" ht="13.5" thickBot="1" x14ac:dyDescent="0.25">
      <c r="A8" s="15"/>
      <c r="B8" s="16">
        <v>1</v>
      </c>
      <c r="C8" s="16">
        <v>2</v>
      </c>
      <c r="D8" s="17">
        <v>3</v>
      </c>
      <c r="E8" s="18">
        <v>4</v>
      </c>
      <c r="F8" s="18">
        <v>5</v>
      </c>
      <c r="G8" s="18">
        <v>6</v>
      </c>
      <c r="H8" s="18">
        <v>7</v>
      </c>
      <c r="I8" s="19">
        <v>8</v>
      </c>
      <c r="J8" s="20">
        <v>9</v>
      </c>
      <c r="K8" s="16">
        <v>10</v>
      </c>
    </row>
    <row r="9" spans="1:11" x14ac:dyDescent="0.2">
      <c r="A9" s="21"/>
      <c r="B9" s="22"/>
      <c r="C9" s="22"/>
      <c r="D9" s="23"/>
      <c r="E9" s="24"/>
      <c r="F9" s="24"/>
      <c r="G9" s="24"/>
      <c r="H9" s="24"/>
      <c r="I9" s="25"/>
      <c r="J9" s="26"/>
      <c r="K9" s="22"/>
    </row>
    <row r="10" spans="1:11" ht="51" x14ac:dyDescent="0.2">
      <c r="A10" s="27" t="s">
        <v>16</v>
      </c>
      <c r="B10" s="67">
        <f t="shared" ref="B10:I10" si="0">B12</f>
        <v>519668.67000000004</v>
      </c>
      <c r="C10" s="67">
        <f t="shared" si="0"/>
        <v>519668.67000000004</v>
      </c>
      <c r="D10" s="77">
        <f t="shared" si="0"/>
        <v>0</v>
      </c>
      <c r="E10" s="78">
        <f t="shared" si="0"/>
        <v>0</v>
      </c>
      <c r="F10" s="78">
        <f t="shared" si="0"/>
        <v>0</v>
      </c>
      <c r="G10" s="78">
        <f t="shared" si="0"/>
        <v>0</v>
      </c>
      <c r="H10" s="78">
        <f t="shared" si="0"/>
        <v>0</v>
      </c>
      <c r="I10" s="79">
        <f t="shared" si="0"/>
        <v>0</v>
      </c>
      <c r="J10" s="28">
        <f>C10/B10</f>
        <v>1</v>
      </c>
      <c r="K10" s="67">
        <f>B10-C10</f>
        <v>0</v>
      </c>
    </row>
    <row r="11" spans="1:11" ht="17.25" customHeight="1" thickBot="1" x14ac:dyDescent="0.25">
      <c r="A11" s="29" t="s">
        <v>17</v>
      </c>
      <c r="B11" s="30"/>
      <c r="C11" s="30"/>
      <c r="D11" s="74"/>
      <c r="E11" s="80"/>
      <c r="F11" s="80"/>
      <c r="G11" s="80"/>
      <c r="H11" s="80"/>
      <c r="I11" s="81"/>
      <c r="J11" s="31"/>
      <c r="K11" s="66"/>
    </row>
    <row r="12" spans="1:11" ht="63.75" x14ac:dyDescent="0.2">
      <c r="A12" s="32" t="s">
        <v>18</v>
      </c>
      <c r="B12" s="68">
        <f t="shared" ref="B12:I12" si="1">SUM(B13:B25)</f>
        <v>519668.67000000004</v>
      </c>
      <c r="C12" s="68">
        <f t="shared" si="1"/>
        <v>519668.67000000004</v>
      </c>
      <c r="D12" s="82">
        <f t="shared" si="1"/>
        <v>0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4">
        <f t="shared" si="1"/>
        <v>0</v>
      </c>
      <c r="J12" s="33">
        <f t="shared" ref="J12:J17" si="2">C12/B12</f>
        <v>1</v>
      </c>
      <c r="K12" s="68">
        <f t="shared" ref="K12:K42" si="3">B12-C12</f>
        <v>0</v>
      </c>
    </row>
    <row r="13" spans="1:11" ht="15.75" customHeight="1" x14ac:dyDescent="0.2">
      <c r="A13" s="34" t="s">
        <v>19</v>
      </c>
      <c r="B13" s="65">
        <f>'[1] Дотация МР'!C8</f>
        <v>42073.1</v>
      </c>
      <c r="C13" s="65">
        <f>'[1] Дотация МР'!D8</f>
        <v>42073.1</v>
      </c>
      <c r="D13" s="85">
        <f>'[1] Дотация МР'!I8</f>
        <v>0</v>
      </c>
      <c r="E13" s="85">
        <f>'[1] Дотация МР'!J8</f>
        <v>0</v>
      </c>
      <c r="F13" s="85">
        <f>'[1] Дотация МР'!K8</f>
        <v>0</v>
      </c>
      <c r="G13" s="85">
        <f>'[1] Дотация МР'!L8</f>
        <v>0</v>
      </c>
      <c r="H13" s="85">
        <f>'[1] Дотация МР'!M8</f>
        <v>0</v>
      </c>
      <c r="I13" s="85">
        <f>'[1] Дотация МР'!N8</f>
        <v>0</v>
      </c>
      <c r="J13" s="35">
        <f t="shared" si="2"/>
        <v>1</v>
      </c>
      <c r="K13" s="65">
        <f t="shared" si="3"/>
        <v>0</v>
      </c>
    </row>
    <row r="14" spans="1:11" ht="14.25" customHeight="1" x14ac:dyDescent="0.2">
      <c r="A14" s="34" t="s">
        <v>20</v>
      </c>
      <c r="B14" s="65">
        <f>'[1] Дотация МР'!C9</f>
        <v>75654.100000000006</v>
      </c>
      <c r="C14" s="65">
        <f>'[1] Дотация МР'!D9</f>
        <v>75654.100000000006</v>
      </c>
      <c r="D14" s="85">
        <f>'[1] Дотация МР'!I9</f>
        <v>0</v>
      </c>
      <c r="E14" s="85">
        <f>'[1] Дотация МР'!J9</f>
        <v>0</v>
      </c>
      <c r="F14" s="85">
        <f>'[1] Дотация МР'!K9</f>
        <v>0</v>
      </c>
      <c r="G14" s="85">
        <f>'[1] Дотация МР'!L9</f>
        <v>0</v>
      </c>
      <c r="H14" s="85">
        <f>'[1] Дотация МР'!M9</f>
        <v>0</v>
      </c>
      <c r="I14" s="85">
        <f>'[1] Дотация МР'!N9</f>
        <v>0</v>
      </c>
      <c r="J14" s="35">
        <f t="shared" si="2"/>
        <v>1</v>
      </c>
      <c r="K14" s="65">
        <f t="shared" si="3"/>
        <v>0</v>
      </c>
    </row>
    <row r="15" spans="1:11" ht="14.25" customHeight="1" x14ac:dyDescent="0.2">
      <c r="A15" s="34" t="s">
        <v>21</v>
      </c>
      <c r="B15" s="65">
        <f>'[1] Дотация МР'!C10</f>
        <v>32224.6</v>
      </c>
      <c r="C15" s="65">
        <f>'[1] Дотация МР'!D10</f>
        <v>32224.6</v>
      </c>
      <c r="D15" s="85">
        <f>'[1] Дотация МР'!I10</f>
        <v>0</v>
      </c>
      <c r="E15" s="85">
        <f>'[1] Дотация МР'!J10</f>
        <v>0</v>
      </c>
      <c r="F15" s="85">
        <f>'[1] Дотация МР'!K10</f>
        <v>0</v>
      </c>
      <c r="G15" s="85">
        <f>'[1] Дотация МР'!L10</f>
        <v>0</v>
      </c>
      <c r="H15" s="85">
        <f>'[1] Дотация МР'!M10</f>
        <v>0</v>
      </c>
      <c r="I15" s="85">
        <f>'[1] Дотация МР'!N10</f>
        <v>0</v>
      </c>
      <c r="J15" s="35">
        <f t="shared" si="2"/>
        <v>1</v>
      </c>
      <c r="K15" s="65">
        <f t="shared" si="3"/>
        <v>0</v>
      </c>
    </row>
    <row r="16" spans="1:11" ht="15" customHeight="1" x14ac:dyDescent="0.2">
      <c r="A16" s="34" t="s">
        <v>22</v>
      </c>
      <c r="B16" s="65">
        <f>'[1] Дотация МР'!C11</f>
        <v>69421.7</v>
      </c>
      <c r="C16" s="65">
        <f>'[1] Дотация МР'!D11</f>
        <v>69421.7</v>
      </c>
      <c r="D16" s="85">
        <f>'[1] Дотация МР'!I11</f>
        <v>0</v>
      </c>
      <c r="E16" s="85">
        <f>'[1] Дотация МР'!J11</f>
        <v>0</v>
      </c>
      <c r="F16" s="85">
        <f>'[1] Дотация МР'!K11</f>
        <v>0</v>
      </c>
      <c r="G16" s="85">
        <f>'[1] Дотация МР'!L11</f>
        <v>0</v>
      </c>
      <c r="H16" s="85">
        <f>'[1] Дотация МР'!M11</f>
        <v>0</v>
      </c>
      <c r="I16" s="85">
        <f>'[1] Дотация МР'!N11</f>
        <v>0</v>
      </c>
      <c r="J16" s="35">
        <f t="shared" si="2"/>
        <v>1</v>
      </c>
      <c r="K16" s="65">
        <f t="shared" si="3"/>
        <v>0</v>
      </c>
    </row>
    <row r="17" spans="1:11" ht="13.5" customHeight="1" x14ac:dyDescent="0.2">
      <c r="A17" s="34" t="s">
        <v>23</v>
      </c>
      <c r="B17" s="65">
        <f>'[1] Дотация МР'!C12</f>
        <v>71862.2</v>
      </c>
      <c r="C17" s="65">
        <f>'[1] Дотация МР'!D12</f>
        <v>71862.2</v>
      </c>
      <c r="D17" s="85">
        <f>'[1] Дотация МР'!I12</f>
        <v>0</v>
      </c>
      <c r="E17" s="85">
        <f>'[1] Дотация МР'!J12</f>
        <v>0</v>
      </c>
      <c r="F17" s="85">
        <f>'[1] Дотация МР'!K12</f>
        <v>0</v>
      </c>
      <c r="G17" s="85">
        <f>'[1] Дотация МР'!L12</f>
        <v>0</v>
      </c>
      <c r="H17" s="85">
        <f>'[1] Дотация МР'!M12</f>
        <v>0</v>
      </c>
      <c r="I17" s="85">
        <f>'[1] Дотация МР'!N12</f>
        <v>0</v>
      </c>
      <c r="J17" s="35">
        <f t="shared" si="2"/>
        <v>1</v>
      </c>
      <c r="K17" s="65">
        <f t="shared" si="3"/>
        <v>0</v>
      </c>
    </row>
    <row r="18" spans="1:11" ht="15" customHeight="1" x14ac:dyDescent="0.2">
      <c r="A18" s="34" t="s">
        <v>24</v>
      </c>
      <c r="B18" s="65">
        <f>'[1] Дотация МР'!C13</f>
        <v>0</v>
      </c>
      <c r="C18" s="65">
        <f>'[1] Дотация МР'!D13</f>
        <v>0</v>
      </c>
      <c r="D18" s="85">
        <f>'[1] Дотация МР'!I13</f>
        <v>0</v>
      </c>
      <c r="E18" s="85">
        <f>'[1] Дотация МР'!J13</f>
        <v>0</v>
      </c>
      <c r="F18" s="85">
        <f>'[1] Дотация МР'!K13</f>
        <v>0</v>
      </c>
      <c r="G18" s="85">
        <f>'[1] Дотация МР'!L13</f>
        <v>0</v>
      </c>
      <c r="H18" s="85">
        <f>'[1] Дотация МР'!M13</f>
        <v>0</v>
      </c>
      <c r="I18" s="85">
        <f>'[1] Дотация МР'!N13</f>
        <v>0</v>
      </c>
      <c r="J18" s="35">
        <v>0</v>
      </c>
      <c r="K18" s="65">
        <f t="shared" si="3"/>
        <v>0</v>
      </c>
    </row>
    <row r="19" spans="1:11" ht="15" customHeight="1" x14ac:dyDescent="0.2">
      <c r="A19" s="34" t="s">
        <v>25</v>
      </c>
      <c r="B19" s="65">
        <f>'[1] Дотация МР'!C14</f>
        <v>51554.94</v>
      </c>
      <c r="C19" s="65">
        <f>'[1] Дотация МР'!D14</f>
        <v>51554.94</v>
      </c>
      <c r="D19" s="85">
        <f>'[1] Дотация МР'!I14</f>
        <v>0</v>
      </c>
      <c r="E19" s="85">
        <f>'[1] Дотация МР'!J14</f>
        <v>0</v>
      </c>
      <c r="F19" s="85">
        <f>'[1] Дотация МР'!K14</f>
        <v>0</v>
      </c>
      <c r="G19" s="85">
        <f>'[1] Дотация МР'!L14</f>
        <v>0</v>
      </c>
      <c r="H19" s="85">
        <f>'[1] Дотация МР'!M14</f>
        <v>0</v>
      </c>
      <c r="I19" s="85">
        <f>'[1] Дотация МР'!N14</f>
        <v>0</v>
      </c>
      <c r="J19" s="35">
        <f>C19/B19</f>
        <v>1</v>
      </c>
      <c r="K19" s="65">
        <f t="shared" si="3"/>
        <v>0</v>
      </c>
    </row>
    <row r="20" spans="1:11" ht="15" customHeight="1" x14ac:dyDescent="0.2">
      <c r="A20" s="34" t="s">
        <v>26</v>
      </c>
      <c r="B20" s="65">
        <f>'[1] Дотация МР'!C15</f>
        <v>31032.240000000002</v>
      </c>
      <c r="C20" s="65">
        <f>'[1] Дотация МР'!D15</f>
        <v>31032.240000000002</v>
      </c>
      <c r="D20" s="85">
        <f>'[1] Дотация МР'!I15</f>
        <v>0</v>
      </c>
      <c r="E20" s="85">
        <f>'[1] Дотация МР'!J15</f>
        <v>0</v>
      </c>
      <c r="F20" s="85">
        <f>'[1] Дотация МР'!K15</f>
        <v>0</v>
      </c>
      <c r="G20" s="85">
        <f>'[1] Дотация МР'!L15</f>
        <v>0</v>
      </c>
      <c r="H20" s="85">
        <f>'[1] Дотация МР'!M15</f>
        <v>0</v>
      </c>
      <c r="I20" s="85">
        <f>'[1] Дотация МР'!N15</f>
        <v>0</v>
      </c>
      <c r="J20" s="35">
        <f>C20/B20</f>
        <v>1</v>
      </c>
      <c r="K20" s="65">
        <f t="shared" si="3"/>
        <v>0</v>
      </c>
    </row>
    <row r="21" spans="1:11" ht="13.5" customHeight="1" x14ac:dyDescent="0.2">
      <c r="A21" s="34" t="s">
        <v>27</v>
      </c>
      <c r="B21" s="65">
        <f>'[1] Дотация МР'!C16</f>
        <v>49368.3</v>
      </c>
      <c r="C21" s="65">
        <f>'[1] Дотация МР'!D16</f>
        <v>49368.3</v>
      </c>
      <c r="D21" s="85">
        <f>'[1] Дотация МР'!I16</f>
        <v>0</v>
      </c>
      <c r="E21" s="85">
        <f>'[1] Дотация МР'!J16</f>
        <v>0</v>
      </c>
      <c r="F21" s="85">
        <f>'[1] Дотация МР'!K16</f>
        <v>0</v>
      </c>
      <c r="G21" s="85">
        <f>'[1] Дотация МР'!L16</f>
        <v>0</v>
      </c>
      <c r="H21" s="85">
        <f>'[1] Дотация МР'!M16</f>
        <v>0</v>
      </c>
      <c r="I21" s="85">
        <f>'[1] Дотация МР'!N16</f>
        <v>0</v>
      </c>
      <c r="J21" s="35">
        <f>C21/B21</f>
        <v>1</v>
      </c>
      <c r="K21" s="65">
        <f t="shared" si="3"/>
        <v>0</v>
      </c>
    </row>
    <row r="22" spans="1:11" ht="15" customHeight="1" x14ac:dyDescent="0.2">
      <c r="A22" s="34" t="s">
        <v>28</v>
      </c>
      <c r="B22" s="65">
        <f>'[1] Дотация МР'!C17</f>
        <v>48837.19</v>
      </c>
      <c r="C22" s="65">
        <f>'[1] Дотация МР'!D17</f>
        <v>48837.19</v>
      </c>
      <c r="D22" s="85">
        <f>'[1] Дотация МР'!I17</f>
        <v>0</v>
      </c>
      <c r="E22" s="85">
        <f>'[1] Дотация МР'!J17</f>
        <v>0</v>
      </c>
      <c r="F22" s="85">
        <f>'[1] Дотация МР'!K17</f>
        <v>0</v>
      </c>
      <c r="G22" s="85">
        <f>'[1] Дотация МР'!L17</f>
        <v>0</v>
      </c>
      <c r="H22" s="85">
        <f>'[1] Дотация МР'!M17</f>
        <v>0</v>
      </c>
      <c r="I22" s="85">
        <f>'[1] Дотация МР'!N17</f>
        <v>0</v>
      </c>
      <c r="J22" s="35">
        <f>C22/B22</f>
        <v>1</v>
      </c>
      <c r="K22" s="65">
        <f t="shared" si="3"/>
        <v>0</v>
      </c>
    </row>
    <row r="23" spans="1:11" ht="14.25" customHeight="1" x14ac:dyDescent="0.2">
      <c r="A23" s="34" t="s">
        <v>29</v>
      </c>
      <c r="B23" s="65">
        <f>'[1] Дотация МР'!C18</f>
        <v>28559.4</v>
      </c>
      <c r="C23" s="65">
        <f>'[1] Дотация МР'!D18</f>
        <v>28559.4</v>
      </c>
      <c r="D23" s="85">
        <f>'[1] Дотация МР'!I18</f>
        <v>0</v>
      </c>
      <c r="E23" s="85">
        <f>'[1] Дотация МР'!J18</f>
        <v>0</v>
      </c>
      <c r="F23" s="85">
        <f>'[1] Дотация МР'!K18</f>
        <v>0</v>
      </c>
      <c r="G23" s="85">
        <f>'[1] Дотация МР'!L18</f>
        <v>0</v>
      </c>
      <c r="H23" s="85">
        <f>'[1] Дотация МР'!M18</f>
        <v>0</v>
      </c>
      <c r="I23" s="85">
        <f>'[1] Дотация МР'!N18</f>
        <v>0</v>
      </c>
      <c r="J23" s="35">
        <f>C23/B23</f>
        <v>1</v>
      </c>
      <c r="K23" s="65">
        <f t="shared" si="3"/>
        <v>0</v>
      </c>
    </row>
    <row r="24" spans="1:11" ht="12.75" customHeight="1" x14ac:dyDescent="0.2">
      <c r="A24" s="34" t="s">
        <v>30</v>
      </c>
      <c r="B24" s="65">
        <f>'[1] Дотация МР'!C19</f>
        <v>0</v>
      </c>
      <c r="C24" s="65">
        <f>'[1] Дотация МР'!D19</f>
        <v>0</v>
      </c>
      <c r="D24" s="85">
        <f>'[1] Дотация МР'!I19</f>
        <v>0</v>
      </c>
      <c r="E24" s="85">
        <f>'[1] Дотация МР'!J19</f>
        <v>0</v>
      </c>
      <c r="F24" s="85">
        <f>'[1] Дотация МР'!K19</f>
        <v>0</v>
      </c>
      <c r="G24" s="85">
        <f>'[1] Дотация МР'!L19</f>
        <v>0</v>
      </c>
      <c r="H24" s="85">
        <f>'[1] Дотация МР'!M19</f>
        <v>0</v>
      </c>
      <c r="I24" s="85">
        <f>'[1] Дотация МР'!N19</f>
        <v>0</v>
      </c>
      <c r="J24" s="35">
        <v>0</v>
      </c>
      <c r="K24" s="65">
        <f t="shared" si="3"/>
        <v>0</v>
      </c>
    </row>
    <row r="25" spans="1:11" ht="16.5" customHeight="1" thickBot="1" x14ac:dyDescent="0.25">
      <c r="A25" s="36" t="s">
        <v>31</v>
      </c>
      <c r="B25" s="66">
        <f>'[1] Дотация МР'!C20</f>
        <v>19080.900000000001</v>
      </c>
      <c r="C25" s="66">
        <f>'[1] Дотация МР'!D20</f>
        <v>19080.900000000001</v>
      </c>
      <c r="D25" s="74">
        <f>'[1] Дотация МР'!I20</f>
        <v>0</v>
      </c>
      <c r="E25" s="74">
        <f>'[1] Дотация МР'!J20</f>
        <v>0</v>
      </c>
      <c r="F25" s="74">
        <f>'[1] Дотация МР'!K20</f>
        <v>0</v>
      </c>
      <c r="G25" s="74">
        <f>'[1] Дотация МР'!L20</f>
        <v>0</v>
      </c>
      <c r="H25" s="74">
        <f>'[1] Дотация МР'!M20</f>
        <v>0</v>
      </c>
      <c r="I25" s="74">
        <f>'[1] Дотация МР'!N20</f>
        <v>0</v>
      </c>
      <c r="J25" s="37">
        <f>C25/B25</f>
        <v>1</v>
      </c>
      <c r="K25" s="66">
        <f t="shared" si="3"/>
        <v>0</v>
      </c>
    </row>
    <row r="26" spans="1:11" ht="16.5" thickBot="1" x14ac:dyDescent="0.25">
      <c r="A26" s="38" t="s">
        <v>32</v>
      </c>
      <c r="B26" s="70">
        <f>B27+B29</f>
        <v>131068</v>
      </c>
      <c r="C26" s="70">
        <f t="shared" ref="C26:I26" si="4">C27+C29</f>
        <v>131068</v>
      </c>
      <c r="D26" s="39">
        <f t="shared" si="4"/>
        <v>0</v>
      </c>
      <c r="E26" s="70">
        <f t="shared" si="4"/>
        <v>7589</v>
      </c>
      <c r="F26" s="39">
        <f t="shared" si="4"/>
        <v>0</v>
      </c>
      <c r="G26" s="39">
        <f t="shared" si="4"/>
        <v>0</v>
      </c>
      <c r="H26" s="39">
        <f t="shared" si="4"/>
        <v>0</v>
      </c>
      <c r="I26" s="70">
        <f t="shared" si="4"/>
        <v>7589</v>
      </c>
      <c r="J26" s="40">
        <f>C26/B26</f>
        <v>1</v>
      </c>
      <c r="K26" s="72">
        <f t="shared" si="3"/>
        <v>0</v>
      </c>
    </row>
    <row r="27" spans="1:11" ht="54" customHeight="1" x14ac:dyDescent="0.2">
      <c r="A27" s="41" t="str">
        <f>'[1]ЗАТО федер'!A3:G3</f>
        <v>Дотации, связанные с особым режимом безопасного функционирования закрытых административно-территориальных образований в 2022  году</v>
      </c>
      <c r="B27" s="71">
        <f>'[1]ЗАТО федер'!C11</f>
        <v>91068</v>
      </c>
      <c r="C27" s="71">
        <f>'[1]ЗАТО федер'!D11</f>
        <v>91068</v>
      </c>
      <c r="D27" s="73">
        <f>'[1]ЗАТО федер'!I11</f>
        <v>0</v>
      </c>
      <c r="E27" s="73">
        <f>'[1]ЗАТО федер'!J11</f>
        <v>7589</v>
      </c>
      <c r="F27" s="73">
        <f>'[1]ЗАТО федер'!K11</f>
        <v>0</v>
      </c>
      <c r="G27" s="73">
        <f>'[1]ЗАТО федер'!L11</f>
        <v>0</v>
      </c>
      <c r="H27" s="73">
        <f>'[1]ЗАТО федер'!M11</f>
        <v>0</v>
      </c>
      <c r="I27" s="75">
        <f>SUM(I28:I28)</f>
        <v>7589</v>
      </c>
      <c r="J27" s="42">
        <f>C27/B27</f>
        <v>1</v>
      </c>
      <c r="K27" s="86">
        <f t="shared" si="3"/>
        <v>0</v>
      </c>
    </row>
    <row r="28" spans="1:11" ht="15.75" customHeight="1" thickBot="1" x14ac:dyDescent="0.25">
      <c r="A28" s="43" t="s">
        <v>33</v>
      </c>
      <c r="B28" s="66">
        <f>'[1]ЗАТО федер'!C11</f>
        <v>91068</v>
      </c>
      <c r="C28" s="66">
        <f>'[1]ЗАТО федер'!D11</f>
        <v>91068</v>
      </c>
      <c r="D28" s="74">
        <f>'[1]ЗАТО федер'!I11</f>
        <v>0</v>
      </c>
      <c r="E28" s="74">
        <f>'[1]ЗАТО федер'!J11</f>
        <v>7589</v>
      </c>
      <c r="F28" s="74">
        <f>'[1]ЗАТО федер'!K11</f>
        <v>0</v>
      </c>
      <c r="G28" s="74">
        <f>'[1]ЗАТО федер'!L11</f>
        <v>0</v>
      </c>
      <c r="H28" s="74">
        <f>'[1]ЗАТО федер'!M11</f>
        <v>0</v>
      </c>
      <c r="I28" s="76">
        <f>D28+E28+F28+G28+H28</f>
        <v>7589</v>
      </c>
      <c r="J28" s="44">
        <f>C28/B28</f>
        <v>1</v>
      </c>
      <c r="K28" s="87">
        <f t="shared" si="3"/>
        <v>0</v>
      </c>
    </row>
    <row r="29" spans="1:11" ht="63.75" x14ac:dyDescent="0.2">
      <c r="A29" s="45" t="s">
        <v>34</v>
      </c>
      <c r="B29" s="65">
        <f>[1]Сбалансир!C22</f>
        <v>40000</v>
      </c>
      <c r="C29" s="65">
        <f>[1]Сбалансир!D22</f>
        <v>40000</v>
      </c>
      <c r="D29" s="85">
        <f>[1]Сбалансир!H22</f>
        <v>0</v>
      </c>
      <c r="E29" s="85">
        <f>[1]Сбалансир!I22</f>
        <v>0</v>
      </c>
      <c r="F29" s="85">
        <f>[1]Сбалансир!J22</f>
        <v>0</v>
      </c>
      <c r="G29" s="85">
        <f>[1]Сбалансир!K22</f>
        <v>0</v>
      </c>
      <c r="H29" s="85">
        <f>[1]Сбалансир!L22</f>
        <v>0</v>
      </c>
      <c r="I29" s="91">
        <f>[1]Сбалансир!M22</f>
        <v>0</v>
      </c>
      <c r="J29" s="28">
        <f>C29/B29</f>
        <v>1</v>
      </c>
      <c r="K29" s="88">
        <f t="shared" si="3"/>
        <v>0</v>
      </c>
    </row>
    <row r="30" spans="1:11" ht="15.75" x14ac:dyDescent="0.2">
      <c r="A30" s="46" t="s">
        <v>19</v>
      </c>
      <c r="B30" s="65">
        <f>[1]Сбалансир!C9</f>
        <v>0</v>
      </c>
      <c r="C30" s="65">
        <f>[1]Сбалансир!D9</f>
        <v>0</v>
      </c>
      <c r="D30" s="85">
        <f>[1]Сбалансир!H9</f>
        <v>0</v>
      </c>
      <c r="E30" s="85">
        <f>[1]Сбалансир!I9</f>
        <v>0</v>
      </c>
      <c r="F30" s="85">
        <f>[1]Сбалансир!J9</f>
        <v>0</v>
      </c>
      <c r="G30" s="85">
        <f>[1]Сбалансир!K9</f>
        <v>0</v>
      </c>
      <c r="H30" s="85">
        <f>[1]Сбалансир!L9</f>
        <v>0</v>
      </c>
      <c r="I30" s="91">
        <f>[1]Сбалансир!M9</f>
        <v>0</v>
      </c>
      <c r="J30" s="44">
        <v>0</v>
      </c>
      <c r="K30" s="89">
        <f t="shared" si="3"/>
        <v>0</v>
      </c>
    </row>
    <row r="31" spans="1:11" ht="15.75" x14ac:dyDescent="0.2">
      <c r="A31" s="46" t="s">
        <v>20</v>
      </c>
      <c r="B31" s="65">
        <f>[1]Сбалансир!C10</f>
        <v>0</v>
      </c>
      <c r="C31" s="65">
        <f>[1]Сбалансир!D10</f>
        <v>0</v>
      </c>
      <c r="D31" s="85">
        <f>[1]Сбалансир!H10</f>
        <v>0</v>
      </c>
      <c r="E31" s="85">
        <f>[1]Сбалансир!I10</f>
        <v>0</v>
      </c>
      <c r="F31" s="85">
        <f>[1]Сбалансир!J10</f>
        <v>0</v>
      </c>
      <c r="G31" s="85">
        <f>[1]Сбалансир!K10</f>
        <v>0</v>
      </c>
      <c r="H31" s="85">
        <f>[1]Сбалансир!L10</f>
        <v>0</v>
      </c>
      <c r="I31" s="91">
        <f>[1]Сбалансир!M10</f>
        <v>0</v>
      </c>
      <c r="J31" s="44">
        <v>0</v>
      </c>
      <c r="K31" s="89">
        <f t="shared" si="3"/>
        <v>0</v>
      </c>
    </row>
    <row r="32" spans="1:11" ht="15.75" x14ac:dyDescent="0.2">
      <c r="A32" s="46" t="s">
        <v>21</v>
      </c>
      <c r="B32" s="65">
        <f>[1]Сбалансир!C11</f>
        <v>8000</v>
      </c>
      <c r="C32" s="65">
        <f>[1]Сбалансир!D11</f>
        <v>8000</v>
      </c>
      <c r="D32" s="85">
        <f>[1]Сбалансир!H11</f>
        <v>0</v>
      </c>
      <c r="E32" s="85">
        <f>[1]Сбалансир!I11</f>
        <v>0</v>
      </c>
      <c r="F32" s="85">
        <f>[1]Сбалансир!J11</f>
        <v>0</v>
      </c>
      <c r="G32" s="85">
        <f>[1]Сбалансир!K11</f>
        <v>0</v>
      </c>
      <c r="H32" s="85">
        <f>[1]Сбалансир!L11</f>
        <v>0</v>
      </c>
      <c r="I32" s="91">
        <f>[1]Сбалансир!M11</f>
        <v>0</v>
      </c>
      <c r="J32" s="44">
        <f t="shared" ref="J32:J41" si="5">C32/B32</f>
        <v>1</v>
      </c>
      <c r="K32" s="89">
        <f t="shared" si="3"/>
        <v>0</v>
      </c>
    </row>
    <row r="33" spans="1:11" ht="15.75" x14ac:dyDescent="0.2">
      <c r="A33" s="46" t="s">
        <v>22</v>
      </c>
      <c r="B33" s="65">
        <f>[1]Сбалансир!C12</f>
        <v>0</v>
      </c>
      <c r="C33" s="65">
        <f>[1]Сбалансир!D12</f>
        <v>0</v>
      </c>
      <c r="D33" s="85">
        <f>[1]Сбалансир!H12</f>
        <v>0</v>
      </c>
      <c r="E33" s="85">
        <f>[1]Сбалансир!I12</f>
        <v>0</v>
      </c>
      <c r="F33" s="85">
        <f>[1]Сбалансир!J12</f>
        <v>0</v>
      </c>
      <c r="G33" s="85">
        <f>[1]Сбалансир!K12</f>
        <v>0</v>
      </c>
      <c r="H33" s="85">
        <f>[1]Сбалансир!L12</f>
        <v>0</v>
      </c>
      <c r="I33" s="91">
        <f>[1]Сбалансир!M12</f>
        <v>0</v>
      </c>
      <c r="J33" s="44">
        <v>0</v>
      </c>
      <c r="K33" s="89">
        <f t="shared" si="3"/>
        <v>0</v>
      </c>
    </row>
    <row r="34" spans="1:11" ht="15.75" x14ac:dyDescent="0.2">
      <c r="A34" s="46" t="s">
        <v>23</v>
      </c>
      <c r="B34" s="65">
        <f>[1]Сбалансир!C13</f>
        <v>0</v>
      </c>
      <c r="C34" s="65">
        <f>[1]Сбалансир!D13</f>
        <v>0</v>
      </c>
      <c r="D34" s="85">
        <f>[1]Сбалансир!H13</f>
        <v>0</v>
      </c>
      <c r="E34" s="85">
        <f>[1]Сбалансир!I13</f>
        <v>0</v>
      </c>
      <c r="F34" s="85">
        <f>[1]Сбалансир!J13</f>
        <v>0</v>
      </c>
      <c r="G34" s="85">
        <f>[1]Сбалансир!K13</f>
        <v>0</v>
      </c>
      <c r="H34" s="85">
        <f>[1]Сбалансир!L13</f>
        <v>0</v>
      </c>
      <c r="I34" s="91">
        <f>[1]Сбалансир!M13</f>
        <v>0</v>
      </c>
      <c r="J34" s="44">
        <v>0</v>
      </c>
      <c r="K34" s="89">
        <f t="shared" si="3"/>
        <v>0</v>
      </c>
    </row>
    <row r="35" spans="1:11" ht="15.75" x14ac:dyDescent="0.2">
      <c r="A35" s="46" t="s">
        <v>24</v>
      </c>
      <c r="B35" s="65">
        <f>[1]Сбалансир!C14</f>
        <v>12000</v>
      </c>
      <c r="C35" s="65">
        <f>[1]Сбалансир!D14</f>
        <v>12000</v>
      </c>
      <c r="D35" s="85">
        <f>[1]Сбалансир!H14</f>
        <v>0</v>
      </c>
      <c r="E35" s="85">
        <f>[1]Сбалансир!I14</f>
        <v>0</v>
      </c>
      <c r="F35" s="85">
        <f>[1]Сбалансир!J14</f>
        <v>0</v>
      </c>
      <c r="G35" s="85">
        <f>[1]Сбалансир!K14</f>
        <v>0</v>
      </c>
      <c r="H35" s="85">
        <f>[1]Сбалансир!L14</f>
        <v>0</v>
      </c>
      <c r="I35" s="91">
        <f>[1]Сбалансир!M14</f>
        <v>0</v>
      </c>
      <c r="J35" s="44">
        <f t="shared" si="5"/>
        <v>1</v>
      </c>
      <c r="K35" s="89">
        <f t="shared" si="3"/>
        <v>0</v>
      </c>
    </row>
    <row r="36" spans="1:11" ht="15.75" x14ac:dyDescent="0.2">
      <c r="A36" s="46" t="s">
        <v>25</v>
      </c>
      <c r="B36" s="65">
        <f>[1]Сбалансир!C15</f>
        <v>0</v>
      </c>
      <c r="C36" s="65">
        <f>[1]Сбалансир!D15</f>
        <v>0</v>
      </c>
      <c r="D36" s="85">
        <f>[1]Сбалансир!H15</f>
        <v>0</v>
      </c>
      <c r="E36" s="85">
        <f>[1]Сбалансир!I15</f>
        <v>0</v>
      </c>
      <c r="F36" s="85">
        <f>[1]Сбалансир!J15</f>
        <v>0</v>
      </c>
      <c r="G36" s="85">
        <f>[1]Сбалансир!K15</f>
        <v>0</v>
      </c>
      <c r="H36" s="85">
        <f>[1]Сбалансир!L15</f>
        <v>0</v>
      </c>
      <c r="I36" s="91">
        <f>[1]Сбалансир!M15</f>
        <v>0</v>
      </c>
      <c r="J36" s="44">
        <v>0</v>
      </c>
      <c r="K36" s="89">
        <f t="shared" si="3"/>
        <v>0</v>
      </c>
    </row>
    <row r="37" spans="1:11" ht="15.75" x14ac:dyDescent="0.2">
      <c r="A37" s="46" t="s">
        <v>26</v>
      </c>
      <c r="B37" s="65">
        <f>[1]Сбалансир!C16</f>
        <v>4000</v>
      </c>
      <c r="C37" s="65">
        <f>[1]Сбалансир!D16</f>
        <v>4000</v>
      </c>
      <c r="D37" s="85">
        <f>[1]Сбалансир!H16</f>
        <v>0</v>
      </c>
      <c r="E37" s="85">
        <f>[1]Сбалансир!I16</f>
        <v>0</v>
      </c>
      <c r="F37" s="85">
        <f>[1]Сбалансир!J16</f>
        <v>0</v>
      </c>
      <c r="G37" s="85">
        <f>[1]Сбалансир!K16</f>
        <v>0</v>
      </c>
      <c r="H37" s="85">
        <f>[1]Сбалансир!L16</f>
        <v>0</v>
      </c>
      <c r="I37" s="91">
        <f>[1]Сбалансир!M16</f>
        <v>0</v>
      </c>
      <c r="J37" s="44">
        <f t="shared" si="5"/>
        <v>1</v>
      </c>
      <c r="K37" s="89">
        <f t="shared" si="3"/>
        <v>0</v>
      </c>
    </row>
    <row r="38" spans="1:11" ht="15.75" x14ac:dyDescent="0.2">
      <c r="A38" s="46" t="s">
        <v>27</v>
      </c>
      <c r="B38" s="65">
        <f>[1]Сбалансир!C17</f>
        <v>0</v>
      </c>
      <c r="C38" s="65">
        <f>[1]Сбалансир!D17</f>
        <v>0</v>
      </c>
      <c r="D38" s="85">
        <f>[1]Сбалансир!H17</f>
        <v>0</v>
      </c>
      <c r="E38" s="85">
        <f>[1]Сбалансир!I17</f>
        <v>0</v>
      </c>
      <c r="F38" s="85">
        <f>[1]Сбалансир!J17</f>
        <v>0</v>
      </c>
      <c r="G38" s="85">
        <f>[1]Сбалансир!K17</f>
        <v>0</v>
      </c>
      <c r="H38" s="85">
        <f>[1]Сбалансир!L17</f>
        <v>0</v>
      </c>
      <c r="I38" s="91">
        <f>[1]Сбалансир!M17</f>
        <v>0</v>
      </c>
      <c r="J38" s="44">
        <v>0</v>
      </c>
      <c r="K38" s="89">
        <f t="shared" si="3"/>
        <v>0</v>
      </c>
    </row>
    <row r="39" spans="1:11" ht="15.75" x14ac:dyDescent="0.2">
      <c r="A39" s="46" t="s">
        <v>28</v>
      </c>
      <c r="B39" s="65">
        <f>[1]Сбалансир!C18</f>
        <v>0</v>
      </c>
      <c r="C39" s="65">
        <f>[1]Сбалансир!D18</f>
        <v>0</v>
      </c>
      <c r="D39" s="85">
        <f>[1]Сбалансир!H18</f>
        <v>0</v>
      </c>
      <c r="E39" s="85">
        <f>[1]Сбалансир!I18</f>
        <v>0</v>
      </c>
      <c r="F39" s="85">
        <f>[1]Сбалансир!J18</f>
        <v>0</v>
      </c>
      <c r="G39" s="85">
        <f>[1]Сбалансир!K18</f>
        <v>0</v>
      </c>
      <c r="H39" s="85">
        <f>[1]Сбалансир!L18</f>
        <v>0</v>
      </c>
      <c r="I39" s="91">
        <f>[1]Сбалансир!M18</f>
        <v>0</v>
      </c>
      <c r="J39" s="44">
        <v>0</v>
      </c>
      <c r="K39" s="89">
        <f t="shared" si="3"/>
        <v>0</v>
      </c>
    </row>
    <row r="40" spans="1:11" ht="15.75" x14ac:dyDescent="0.2">
      <c r="A40" s="46" t="s">
        <v>29</v>
      </c>
      <c r="B40" s="65">
        <f>[1]Сбалансир!C19</f>
        <v>10000</v>
      </c>
      <c r="C40" s="65">
        <f>[1]Сбалансир!D19</f>
        <v>10000</v>
      </c>
      <c r="D40" s="85">
        <f>[1]Сбалансир!H19</f>
        <v>0</v>
      </c>
      <c r="E40" s="85">
        <f>[1]Сбалансир!I19</f>
        <v>0</v>
      </c>
      <c r="F40" s="85">
        <f>[1]Сбалансир!J19</f>
        <v>0</v>
      </c>
      <c r="G40" s="85">
        <f>[1]Сбалансир!K19</f>
        <v>0</v>
      </c>
      <c r="H40" s="85">
        <f>[1]Сбалансир!L19</f>
        <v>0</v>
      </c>
      <c r="I40" s="91">
        <f>[1]Сбалансир!M19</f>
        <v>0</v>
      </c>
      <c r="J40" s="44">
        <f t="shared" si="5"/>
        <v>1</v>
      </c>
      <c r="K40" s="89">
        <f t="shared" si="3"/>
        <v>0</v>
      </c>
    </row>
    <row r="41" spans="1:11" ht="15.75" x14ac:dyDescent="0.2">
      <c r="A41" s="46" t="s">
        <v>30</v>
      </c>
      <c r="B41" s="65">
        <f>[1]Сбалансир!C20</f>
        <v>6000</v>
      </c>
      <c r="C41" s="65">
        <f>[1]Сбалансир!D20</f>
        <v>6000</v>
      </c>
      <c r="D41" s="85">
        <f>[1]Сбалансир!H20</f>
        <v>0</v>
      </c>
      <c r="E41" s="85">
        <f>[1]Сбалансир!I20</f>
        <v>0</v>
      </c>
      <c r="F41" s="85">
        <f>[1]Сбалансир!J20</f>
        <v>0</v>
      </c>
      <c r="G41" s="85">
        <f>[1]Сбалансир!K20</f>
        <v>0</v>
      </c>
      <c r="H41" s="85">
        <f>[1]Сбалансир!L20</f>
        <v>0</v>
      </c>
      <c r="I41" s="91">
        <f>[1]Сбалансир!M20</f>
        <v>0</v>
      </c>
      <c r="J41" s="44">
        <f t="shared" si="5"/>
        <v>1</v>
      </c>
      <c r="K41" s="90">
        <f t="shared" si="3"/>
        <v>0</v>
      </c>
    </row>
    <row r="42" spans="1:11" ht="16.5" thickBot="1" x14ac:dyDescent="0.25">
      <c r="A42" s="47" t="s">
        <v>31</v>
      </c>
      <c r="B42" s="65">
        <f>[1]Сбалансир!C21</f>
        <v>0</v>
      </c>
      <c r="C42" s="65">
        <f>[1]Сбалансир!D21</f>
        <v>0</v>
      </c>
      <c r="D42" s="85">
        <f>[1]Сбалансир!H21</f>
        <v>0</v>
      </c>
      <c r="E42" s="85">
        <f>[1]Сбалансир!I21</f>
        <v>0</v>
      </c>
      <c r="F42" s="85">
        <f>[1]Сбалансир!J21</f>
        <v>0</v>
      </c>
      <c r="G42" s="85">
        <f>[1]Сбалансир!K21</f>
        <v>0</v>
      </c>
      <c r="H42" s="85">
        <f>[1]Сбалансир!L21</f>
        <v>0</v>
      </c>
      <c r="I42" s="91">
        <f>[1]Сбалансир!M21</f>
        <v>0</v>
      </c>
      <c r="J42" s="48">
        <v>0</v>
      </c>
      <c r="K42" s="89">
        <f t="shared" si="3"/>
        <v>0</v>
      </c>
    </row>
    <row r="43" spans="1:11" ht="13.5" thickBot="1" x14ac:dyDescent="0.25">
      <c r="A43" s="49"/>
      <c r="B43" s="50"/>
      <c r="C43" s="51"/>
      <c r="D43" s="52"/>
      <c r="E43" s="53"/>
      <c r="F43" s="53"/>
      <c r="G43" s="53"/>
      <c r="H43" s="53"/>
      <c r="I43" s="54"/>
      <c r="J43" s="55"/>
      <c r="K43" s="50"/>
    </row>
    <row r="44" spans="1:11" ht="38.25" customHeight="1" x14ac:dyDescent="0.2">
      <c r="A44" s="56" t="s">
        <v>35</v>
      </c>
      <c r="B44" s="69">
        <f t="shared" ref="B44:I44" si="6">B46</f>
        <v>428535.73</v>
      </c>
      <c r="C44" s="69">
        <f t="shared" si="6"/>
        <v>428535.73</v>
      </c>
      <c r="D44" s="73">
        <f t="shared" si="6"/>
        <v>0</v>
      </c>
      <c r="E44" s="92">
        <f t="shared" si="6"/>
        <v>0</v>
      </c>
      <c r="F44" s="92">
        <f t="shared" si="6"/>
        <v>0</v>
      </c>
      <c r="G44" s="92">
        <f t="shared" si="6"/>
        <v>0</v>
      </c>
      <c r="H44" s="92">
        <f t="shared" si="6"/>
        <v>0</v>
      </c>
      <c r="I44" s="75">
        <f t="shared" si="6"/>
        <v>0</v>
      </c>
      <c r="J44" s="57">
        <f>C44/B44</f>
        <v>1</v>
      </c>
      <c r="K44" s="98">
        <f>B44-C44</f>
        <v>0</v>
      </c>
    </row>
    <row r="45" spans="1:11" ht="14.25" customHeight="1" thickBot="1" x14ac:dyDescent="0.25">
      <c r="A45" s="58" t="s">
        <v>36</v>
      </c>
      <c r="B45" s="59"/>
      <c r="C45" s="59"/>
      <c r="D45" s="93"/>
      <c r="E45" s="94"/>
      <c r="F45" s="94"/>
      <c r="G45" s="94"/>
      <c r="H45" s="94"/>
      <c r="I45" s="95"/>
      <c r="J45" s="60"/>
      <c r="K45" s="99"/>
    </row>
    <row r="46" spans="1:11" ht="102" x14ac:dyDescent="0.2">
      <c r="A46" s="45" t="s">
        <v>37</v>
      </c>
      <c r="B46" s="68">
        <f t="shared" ref="B46:I46" si="7">SUM(B47:B57)</f>
        <v>428535.73</v>
      </c>
      <c r="C46" s="68">
        <f t="shared" si="7"/>
        <v>428535.73</v>
      </c>
      <c r="D46" s="82">
        <f t="shared" si="7"/>
        <v>0</v>
      </c>
      <c r="E46" s="83">
        <f t="shared" si="7"/>
        <v>0</v>
      </c>
      <c r="F46" s="83">
        <f t="shared" si="7"/>
        <v>0</v>
      </c>
      <c r="G46" s="83">
        <f t="shared" si="7"/>
        <v>0</v>
      </c>
      <c r="H46" s="83">
        <f t="shared" si="7"/>
        <v>0</v>
      </c>
      <c r="I46" s="96">
        <f t="shared" si="7"/>
        <v>0</v>
      </c>
      <c r="J46" s="42">
        <f t="shared" ref="J46:J58" si="8">C46/B46</f>
        <v>1</v>
      </c>
      <c r="K46" s="86">
        <f t="shared" ref="K46:K58" si="9">B46-C46</f>
        <v>0</v>
      </c>
    </row>
    <row r="47" spans="1:11" ht="13.5" customHeight="1" x14ac:dyDescent="0.2">
      <c r="A47" s="46" t="s">
        <v>19</v>
      </c>
      <c r="B47" s="65">
        <f>[1]Субв.посел.!C9</f>
        <v>58750.8</v>
      </c>
      <c r="C47" s="65">
        <f>[1]Субв.посел.!D9</f>
        <v>58750.8</v>
      </c>
      <c r="D47" s="97">
        <f>[1]Субв.посел.!I9</f>
        <v>0</v>
      </c>
      <c r="E47" s="97">
        <f>[1]Субв.посел.!J9</f>
        <v>0</v>
      </c>
      <c r="F47" s="97">
        <f>[1]Субв.посел.!K9</f>
        <v>0</v>
      </c>
      <c r="G47" s="97">
        <f>[1]Субв.посел.!L9</f>
        <v>0</v>
      </c>
      <c r="H47" s="97">
        <f>[1]Субв.посел.!M9</f>
        <v>0</v>
      </c>
      <c r="I47" s="97">
        <f>[1]Субв.посел.!N9</f>
        <v>0</v>
      </c>
      <c r="J47" s="61">
        <f t="shared" si="8"/>
        <v>1</v>
      </c>
      <c r="K47" s="89">
        <f t="shared" si="9"/>
        <v>0</v>
      </c>
    </row>
    <row r="48" spans="1:11" ht="13.5" customHeight="1" x14ac:dyDescent="0.2">
      <c r="A48" s="46" t="s">
        <v>20</v>
      </c>
      <c r="B48" s="65">
        <f>[1]Субв.посел.!C10</f>
        <v>44322.13</v>
      </c>
      <c r="C48" s="65">
        <f>[1]Субв.посел.!D10</f>
        <v>44322.13</v>
      </c>
      <c r="D48" s="97">
        <f>[1]Субв.посел.!I10</f>
        <v>0</v>
      </c>
      <c r="E48" s="97">
        <f>[1]Субв.посел.!J10</f>
        <v>0</v>
      </c>
      <c r="F48" s="97">
        <f>[1]Субв.посел.!K10</f>
        <v>0</v>
      </c>
      <c r="G48" s="97">
        <f>[1]Субв.посел.!L10</f>
        <v>0</v>
      </c>
      <c r="H48" s="97">
        <f>[1]Субв.посел.!M10</f>
        <v>0</v>
      </c>
      <c r="I48" s="97">
        <f>[1]Субв.посел.!N10</f>
        <v>0</v>
      </c>
      <c r="J48" s="61">
        <f t="shared" si="8"/>
        <v>1</v>
      </c>
      <c r="K48" s="89">
        <f t="shared" si="9"/>
        <v>0</v>
      </c>
    </row>
    <row r="49" spans="1:11" ht="14.25" customHeight="1" x14ac:dyDescent="0.2">
      <c r="A49" s="46" t="s">
        <v>21</v>
      </c>
      <c r="B49" s="65">
        <f>[1]Субв.посел.!C11</f>
        <v>23716.53</v>
      </c>
      <c r="C49" s="65">
        <f>[1]Субв.посел.!D11</f>
        <v>23716.53</v>
      </c>
      <c r="D49" s="97">
        <f>[1]Субв.посел.!I11</f>
        <v>0</v>
      </c>
      <c r="E49" s="97">
        <f>[1]Субв.посел.!J11</f>
        <v>0</v>
      </c>
      <c r="F49" s="97">
        <f>[1]Субв.посел.!K11</f>
        <v>0</v>
      </c>
      <c r="G49" s="97">
        <f>[1]Субв.посел.!L11</f>
        <v>0</v>
      </c>
      <c r="H49" s="97">
        <f>[1]Субв.посел.!M11</f>
        <v>0</v>
      </c>
      <c r="I49" s="97">
        <f>[1]Субв.посел.!N11</f>
        <v>0</v>
      </c>
      <c r="J49" s="61">
        <f t="shared" si="8"/>
        <v>1</v>
      </c>
      <c r="K49" s="89">
        <f t="shared" si="9"/>
        <v>0</v>
      </c>
    </row>
    <row r="50" spans="1:11" ht="14.25" customHeight="1" x14ac:dyDescent="0.2">
      <c r="A50" s="46" t="s">
        <v>22</v>
      </c>
      <c r="B50" s="65">
        <f>[1]Субв.посел.!C12</f>
        <v>44176.38</v>
      </c>
      <c r="C50" s="65">
        <f>[1]Субв.посел.!D12</f>
        <v>44176.38</v>
      </c>
      <c r="D50" s="97">
        <f>[1]Субв.посел.!I12</f>
        <v>0</v>
      </c>
      <c r="E50" s="97">
        <f>[1]Субв.посел.!J12</f>
        <v>0</v>
      </c>
      <c r="F50" s="97">
        <f>[1]Субв.посел.!K12</f>
        <v>0</v>
      </c>
      <c r="G50" s="97">
        <f>[1]Субв.посел.!L12</f>
        <v>0</v>
      </c>
      <c r="H50" s="97">
        <f>[1]Субв.посел.!M12</f>
        <v>0</v>
      </c>
      <c r="I50" s="97">
        <f>[1]Субв.посел.!N12</f>
        <v>0</v>
      </c>
      <c r="J50" s="61">
        <f t="shared" si="8"/>
        <v>1</v>
      </c>
      <c r="K50" s="89">
        <f t="shared" si="9"/>
        <v>0</v>
      </c>
    </row>
    <row r="51" spans="1:11" ht="14.25" customHeight="1" x14ac:dyDescent="0.2">
      <c r="A51" s="46" t="s">
        <v>23</v>
      </c>
      <c r="B51" s="65">
        <f>[1]Субв.посел.!C13</f>
        <v>44188.03</v>
      </c>
      <c r="C51" s="65">
        <f>[1]Субв.посел.!D13</f>
        <v>44188.03</v>
      </c>
      <c r="D51" s="97">
        <f>[1]Субв.посел.!I13</f>
        <v>0</v>
      </c>
      <c r="E51" s="97">
        <f>[1]Субв.посел.!J13</f>
        <v>0</v>
      </c>
      <c r="F51" s="97">
        <f>[1]Субв.посел.!K13</f>
        <v>0</v>
      </c>
      <c r="G51" s="97">
        <f>[1]Субв.посел.!L13</f>
        <v>0</v>
      </c>
      <c r="H51" s="97">
        <f>[1]Субв.посел.!M13</f>
        <v>0</v>
      </c>
      <c r="I51" s="97">
        <f>[1]Субв.посел.!N13</f>
        <v>0</v>
      </c>
      <c r="J51" s="61">
        <f t="shared" si="8"/>
        <v>1</v>
      </c>
      <c r="K51" s="89">
        <f t="shared" si="9"/>
        <v>0</v>
      </c>
    </row>
    <row r="52" spans="1:11" ht="14.25" customHeight="1" x14ac:dyDescent="0.2">
      <c r="A52" s="46" t="s">
        <v>24</v>
      </c>
      <c r="B52" s="65">
        <f>[1]Субв.посел.!C14</f>
        <v>33096.699999999997</v>
      </c>
      <c r="C52" s="65">
        <f>[1]Субв.посел.!D14</f>
        <v>33096.699999999997</v>
      </c>
      <c r="D52" s="97">
        <f>[1]Субв.посел.!I14</f>
        <v>0</v>
      </c>
      <c r="E52" s="97">
        <f>[1]Субв.посел.!J14</f>
        <v>0</v>
      </c>
      <c r="F52" s="97">
        <f>[1]Субв.посел.!K14</f>
        <v>0</v>
      </c>
      <c r="G52" s="97">
        <f>[1]Субв.посел.!L14</f>
        <v>0</v>
      </c>
      <c r="H52" s="97">
        <f>[1]Субв.посел.!M14</f>
        <v>0</v>
      </c>
      <c r="I52" s="97">
        <f>[1]Субв.посел.!N14</f>
        <v>0</v>
      </c>
      <c r="J52" s="61">
        <f t="shared" si="8"/>
        <v>1</v>
      </c>
      <c r="K52" s="89">
        <f t="shared" si="9"/>
        <v>0</v>
      </c>
    </row>
    <row r="53" spans="1:11" ht="13.5" customHeight="1" x14ac:dyDescent="0.2">
      <c r="A53" s="46" t="s">
        <v>25</v>
      </c>
      <c r="B53" s="65">
        <f>[1]Субв.посел.!C15</f>
        <v>27830.6</v>
      </c>
      <c r="C53" s="65">
        <f>[1]Субв.посел.!D15</f>
        <v>27830.6</v>
      </c>
      <c r="D53" s="97">
        <f>[1]Субв.посел.!I15</f>
        <v>0</v>
      </c>
      <c r="E53" s="97">
        <f>[1]Субв.посел.!J15</f>
        <v>0</v>
      </c>
      <c r="F53" s="97">
        <f>[1]Субв.посел.!K15</f>
        <v>0</v>
      </c>
      <c r="G53" s="97">
        <f>[1]Субв.посел.!L15</f>
        <v>0</v>
      </c>
      <c r="H53" s="97">
        <f>[1]Субв.посел.!M15</f>
        <v>0</v>
      </c>
      <c r="I53" s="97">
        <f>[1]Субв.посел.!N15</f>
        <v>0</v>
      </c>
      <c r="J53" s="61">
        <f t="shared" si="8"/>
        <v>1</v>
      </c>
      <c r="K53" s="89">
        <f t="shared" si="9"/>
        <v>0</v>
      </c>
    </row>
    <row r="54" spans="1:11" ht="14.25" customHeight="1" x14ac:dyDescent="0.2">
      <c r="A54" s="46" t="s">
        <v>26</v>
      </c>
      <c r="B54" s="65">
        <f>[1]Субв.посел.!C16</f>
        <v>45310.6</v>
      </c>
      <c r="C54" s="65">
        <f>[1]Субв.посел.!D16</f>
        <v>45310.6</v>
      </c>
      <c r="D54" s="97">
        <f>[1]Субв.посел.!I16</f>
        <v>0</v>
      </c>
      <c r="E54" s="97">
        <f>[1]Субв.посел.!J16</f>
        <v>0</v>
      </c>
      <c r="F54" s="97">
        <f>[1]Субв.посел.!K16</f>
        <v>0</v>
      </c>
      <c r="G54" s="97">
        <f>[1]Субв.посел.!L16</f>
        <v>0</v>
      </c>
      <c r="H54" s="97">
        <f>[1]Субв.посел.!M16</f>
        <v>0</v>
      </c>
      <c r="I54" s="97">
        <f>[1]Субв.посел.!N16</f>
        <v>0</v>
      </c>
      <c r="J54" s="61">
        <f t="shared" si="8"/>
        <v>1</v>
      </c>
      <c r="K54" s="89">
        <f t="shared" si="9"/>
        <v>0</v>
      </c>
    </row>
    <row r="55" spans="1:11" ht="15" customHeight="1" x14ac:dyDescent="0.2">
      <c r="A55" s="46" t="s">
        <v>27</v>
      </c>
      <c r="B55" s="65">
        <f>[1]Субв.посел.!C17</f>
        <v>51852.32</v>
      </c>
      <c r="C55" s="65">
        <f>[1]Субв.посел.!D17</f>
        <v>51852.32</v>
      </c>
      <c r="D55" s="97">
        <f>[1]Субв.посел.!I17</f>
        <v>0</v>
      </c>
      <c r="E55" s="97">
        <f>[1]Субв.посел.!J17</f>
        <v>0</v>
      </c>
      <c r="F55" s="97">
        <f>[1]Субв.посел.!K17</f>
        <v>0</v>
      </c>
      <c r="G55" s="97">
        <f>[1]Субв.посел.!L17</f>
        <v>0</v>
      </c>
      <c r="H55" s="97">
        <f>[1]Субв.посел.!M17</f>
        <v>0</v>
      </c>
      <c r="I55" s="97">
        <f>[1]Субв.посел.!N17</f>
        <v>0</v>
      </c>
      <c r="J55" s="61">
        <f t="shared" si="8"/>
        <v>1</v>
      </c>
      <c r="K55" s="89">
        <f t="shared" si="9"/>
        <v>0</v>
      </c>
    </row>
    <row r="56" spans="1:11" ht="14.25" customHeight="1" x14ac:dyDescent="0.2">
      <c r="A56" s="46" t="s">
        <v>28</v>
      </c>
      <c r="B56" s="65">
        <f>[1]Субв.посел.!C18</f>
        <v>37602.239999999998</v>
      </c>
      <c r="C56" s="65">
        <f>[1]Субв.посел.!D18</f>
        <v>37602.239999999998</v>
      </c>
      <c r="D56" s="97">
        <f>[1]Субв.посел.!I18</f>
        <v>0</v>
      </c>
      <c r="E56" s="97">
        <f>[1]Субв.посел.!J18</f>
        <v>0</v>
      </c>
      <c r="F56" s="97">
        <f>[1]Субв.посел.!K18</f>
        <v>0</v>
      </c>
      <c r="G56" s="97">
        <f>[1]Субв.посел.!L18</f>
        <v>0</v>
      </c>
      <c r="H56" s="97">
        <f>[1]Субв.посел.!M18</f>
        <v>0</v>
      </c>
      <c r="I56" s="97">
        <f>[1]Субв.посел.!N18</f>
        <v>0</v>
      </c>
      <c r="J56" s="61">
        <f t="shared" si="8"/>
        <v>1</v>
      </c>
      <c r="K56" s="89">
        <f t="shared" si="9"/>
        <v>0</v>
      </c>
    </row>
    <row r="57" spans="1:11" ht="15" customHeight="1" thickBot="1" x14ac:dyDescent="0.25">
      <c r="A57" s="47" t="s">
        <v>29</v>
      </c>
      <c r="B57" s="65">
        <f>[1]Субв.посел.!C19</f>
        <v>17689.400000000001</v>
      </c>
      <c r="C57" s="65">
        <f>[1]Субв.посел.!D19</f>
        <v>17689.400000000001</v>
      </c>
      <c r="D57" s="97">
        <f>[1]Субв.посел.!I19</f>
        <v>0</v>
      </c>
      <c r="E57" s="97">
        <f>[1]Субв.посел.!J19</f>
        <v>0</v>
      </c>
      <c r="F57" s="97">
        <f>[1]Субв.посел.!K19</f>
        <v>0</v>
      </c>
      <c r="G57" s="97">
        <f>[1]Субв.посел.!L19</f>
        <v>0</v>
      </c>
      <c r="H57" s="97">
        <f>[1]Субв.посел.!M19</f>
        <v>0</v>
      </c>
      <c r="I57" s="97">
        <f>[1]Субв.посел.!N19</f>
        <v>0</v>
      </c>
      <c r="J57" s="62">
        <f t="shared" si="8"/>
        <v>1</v>
      </c>
      <c r="K57" s="87">
        <f t="shared" si="9"/>
        <v>0</v>
      </c>
    </row>
    <row r="58" spans="1:11" ht="16.5" thickBot="1" x14ac:dyDescent="0.25">
      <c r="A58" s="63" t="s">
        <v>38</v>
      </c>
      <c r="B58" s="72">
        <f t="shared" ref="B58:I58" si="10">B10+B44+B26</f>
        <v>1079272.3999999999</v>
      </c>
      <c r="C58" s="72">
        <f t="shared" si="10"/>
        <v>1079272.3999999999</v>
      </c>
      <c r="D58" s="72">
        <f t="shared" si="10"/>
        <v>0</v>
      </c>
      <c r="E58" s="72">
        <f t="shared" si="10"/>
        <v>7589</v>
      </c>
      <c r="F58" s="72">
        <f t="shared" si="10"/>
        <v>0</v>
      </c>
      <c r="G58" s="72">
        <f t="shared" si="10"/>
        <v>0</v>
      </c>
      <c r="H58" s="72">
        <f t="shared" si="10"/>
        <v>0</v>
      </c>
      <c r="I58" s="72">
        <f t="shared" si="10"/>
        <v>7589</v>
      </c>
      <c r="J58" s="64">
        <f t="shared" si="8"/>
        <v>1</v>
      </c>
      <c r="K58" s="100">
        <f t="shared" si="9"/>
        <v>0</v>
      </c>
    </row>
  </sheetData>
  <mergeCells count="7">
    <mergeCell ref="A2:K2"/>
    <mergeCell ref="A6:A7"/>
    <mergeCell ref="B6:B7"/>
    <mergeCell ref="C6:C7"/>
    <mergeCell ref="D6:I6"/>
    <mergeCell ref="J6:J7"/>
    <mergeCell ref="K6:K7"/>
  </mergeCells>
  <pageMargins left="0.25" right="0.25" top="0.75" bottom="0.75" header="0.3" footer="0.3"/>
  <pageSetup paperSize="9" scale="60" orientation="portrait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сайта (2)</vt:lpstr>
      <vt:lpstr>'для сайта (2)'!Заголовки_для_печати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Юсупова Равиля Руслановна</dc:creator>
  <cp:lastModifiedBy>Юсупова Равиля Руслановна</cp:lastModifiedBy>
  <dcterms:created xsi:type="dcterms:W3CDTF">2022-12-09T07:21:50Z</dcterms:created>
  <dcterms:modified xsi:type="dcterms:W3CDTF">2022-12-09T07:31:43Z</dcterms:modified>
</cp:coreProperties>
</file>