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Контроль налоговых доходов\Общее\Астахов\на сайт 2022\2023\3 кв\"/>
    </mc:Choice>
  </mc:AlternateContent>
  <bookViews>
    <workbookView xWindow="0" yWindow="0" windowWidth="28800" windowHeight="12435"/>
  </bookViews>
  <sheets>
    <sheet name="Исполнение к плану" sheetId="1" r:id="rId1"/>
  </sheets>
  <definedNames>
    <definedName name="_xlnm.Print_Titles" localSheetId="0">'Исполнение к плану'!$3:$4</definedName>
    <definedName name="_xlnm.Print_Area" localSheetId="0">'Исполнение к плану'!$A$1:$E$61</definedName>
  </definedNames>
  <calcPr calcId="152511"/>
</workbook>
</file>

<file path=xl/calcChain.xml><?xml version="1.0" encoding="utf-8"?>
<calcChain xmlns="http://schemas.openxmlformats.org/spreadsheetml/2006/main">
  <c r="E8" i="1" l="1"/>
  <c r="D29" i="1" l="1"/>
  <c r="E59" i="1"/>
  <c r="E60" i="1"/>
  <c r="E55" i="1"/>
  <c r="E56" i="1"/>
  <c r="E57" i="1"/>
  <c r="C49" i="1" l="1"/>
  <c r="D49" i="1"/>
  <c r="C29" i="1" l="1"/>
  <c r="D10" i="1"/>
  <c r="C10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14" i="1"/>
  <c r="E15" i="1"/>
  <c r="E13" i="1"/>
  <c r="C33" i="1" l="1"/>
  <c r="D7" i="1" l="1"/>
  <c r="D33" i="1"/>
  <c r="D37" i="1"/>
  <c r="D6" i="1" l="1"/>
  <c r="E31" i="1"/>
  <c r="C37" i="1" l="1"/>
  <c r="C6" i="1" s="1"/>
  <c r="C7" i="1"/>
  <c r="E54" i="1" l="1"/>
  <c r="E53" i="1"/>
  <c r="E52" i="1"/>
  <c r="E51" i="1"/>
  <c r="E49" i="1" l="1"/>
  <c r="E50" i="1"/>
  <c r="E30" i="1"/>
  <c r="E34" i="1" l="1"/>
  <c r="E9" i="1"/>
  <c r="E39" i="1"/>
  <c r="E11" i="1" l="1"/>
  <c r="E12" i="1"/>
  <c r="E10" i="1" l="1"/>
  <c r="E40" i="1" l="1"/>
  <c r="E38" i="1"/>
  <c r="E36" i="1"/>
  <c r="E35" i="1"/>
  <c r="E46" i="1" l="1"/>
  <c r="E47" i="1"/>
  <c r="E45" i="1"/>
  <c r="E43" i="1" l="1"/>
  <c r="E42" i="1" l="1"/>
  <c r="C61" i="1" l="1"/>
  <c r="E33" i="1"/>
  <c r="D61" i="1" l="1"/>
  <c r="E44" i="1"/>
  <c r="E37" i="1"/>
  <c r="E29" i="1"/>
  <c r="E7" i="1"/>
  <c r="E61" i="1" l="1"/>
  <c r="E6" i="1"/>
</calcChain>
</file>

<file path=xl/sharedStrings.xml><?xml version="1.0" encoding="utf-8"?>
<sst xmlns="http://schemas.openxmlformats.org/spreadsheetml/2006/main" count="118" uniqueCount="118">
  <si>
    <t>Код дохода</t>
  </si>
  <si>
    <t>Наименование показателя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</si>
  <si>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</si>
  <si>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</si>
  <si>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</si>
  <si>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</si>
  <si>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1 01 01 000 00 0000 110</t>
  </si>
  <si>
    <t>Налог на прибыль организаций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</si>
  <si>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</si>
  <si>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</si>
  <si>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</si>
  <si>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</si>
  <si>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</si>
  <si>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</si>
  <si>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</si>
  <si>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</si>
  <si>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1 06 00 000 00 0000 000</t>
  </si>
  <si>
    <t>НАЛОГИ НА ИМУЩЕСТВО</t>
  </si>
  <si>
    <t>1 06 02 000 02 0000 110</t>
  </si>
  <si>
    <t>Налог на имущество организаций</t>
  </si>
  <si>
    <t>1 06 04 000 02 0000 110</t>
  </si>
  <si>
    <t>Транспортный налог</t>
  </si>
  <si>
    <t>1 06 05 000 02 0000 110</t>
  </si>
  <si>
    <t>Налог на игорный бизнес</t>
  </si>
  <si>
    <t>1 07 00 000 00 0000 000</t>
  </si>
  <si>
    <t>НАЛОГИ, СБОРЫ И РЕГУЛЯРНЫЕ ПЛАТЕЖИ ЗА ПОЛЬЗОВАНИЕ ПРИРОДНЫМИ РЕСУРСАМИ</t>
  </si>
  <si>
    <t>1 07 01 000 01 0000 110</t>
  </si>
  <si>
    <t>Налог на добычу полезных ископаемых</t>
  </si>
  <si>
    <t>1 07 04 000 01 0000 110</t>
  </si>
  <si>
    <t>Сборы за пользование объектами животного мира и за пользование объектами водных биологических ресурсов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</si>
  <si>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</si>
  <si>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</si>
  <si>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</si>
  <si>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</si>
  <si>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</si>
  <si>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</si>
  <si>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</si>
  <si>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</si>
  <si>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</si>
  <si>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(РАБОТ) И КОМПЕНСАЦИИ ЗАТРАТ ГОСУДАРСТВА</t>
  </si>
  <si>
    <t>1 14 00 000 00 0000 000</t>
  </si>
  <si>
    <t>ДОХОДЫ ОТ ПРОДАЖИ МАТЕРИАЛЬНЫХ И НЕМАТЕРИАЛЬНЫХ АКТИВОВ</t>
  </si>
  <si>
    <t>1 15 00 000 00 0000 000</t>
  </si>
  <si>
    <t>АДМИНИСТРАТИВНЫЕ ПЛАТЕЖИ И СБОРЫ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</si>
  <si>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</si>
  <si>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</si>
  <si>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</si>
  <si>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</si>
  <si>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% выполнения годовых плановых показателей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</si>
  <si>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</si>
  <si>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</si>
  <si>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</si>
  <si>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</si>
  <si>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</si>
  <si>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</si>
  <si>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</si>
  <si>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</si>
  <si>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2 03 00000 00 0000 000</t>
  </si>
  <si>
    <t xml:space="preserve">Безвозмездные поступления от государственных (муниципальных) организаций 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</si>
  <si>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</si>
  <si>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</si>
  <si>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</si>
  <si>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 имеющих целевое назначение, прошлых лет</t>
  </si>
  <si>
    <t>ДОХОДЫ - всего</t>
  </si>
  <si>
    <t>2 07 00000 00 0000 000</t>
  </si>
  <si>
    <t>Прочие безвозмездные поступления</t>
  </si>
  <si>
    <t>2 02 10000 00 0000 150</t>
  </si>
  <si>
    <t>2 02 20000 00 0000 150</t>
  </si>
  <si>
    <t>2 02 30000 00 0000 150</t>
  </si>
  <si>
    <t>2 02 40000 00 0000 150</t>
  </si>
  <si>
    <t>Налог на профессиональный доход</t>
  </si>
  <si>
    <t>1 05 06 000 01 0000 110</t>
  </si>
  <si>
    <t>Безвозмездные поступления от негосударственных организаций</t>
  </si>
  <si>
    <t>2 04 00000 00 0000 000</t>
  </si>
  <si>
    <t>1 03 02 10001 0000 110</t>
  </si>
  <si>
    <t>Акцизы на пиво, напитки, изготавливаемые на основе пива, производимые на территории Российской Федерации</t>
  </si>
  <si>
    <t>1 03 02 14001 0000 110</t>
  </si>
  <si>
    <t xml:space="preserve"> 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</t>
  </si>
  <si>
    <t>1 03 02 19001 0000 110</t>
  </si>
  <si>
    <t xml:space="preserve">  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</si>
  <si>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</si>
  <si>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</si>
  <si>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000 1030223101 0000 110</t>
  </si>
  <si>
    <t xml:space="preserve"> 000 1030223201 0000 110</t>
  </si>
  <si>
    <t xml:space="preserve"> 000 1030224101 0000 110</t>
  </si>
  <si>
    <t xml:space="preserve"> 000 1030224201 0000 110</t>
  </si>
  <si>
    <t xml:space="preserve"> 000 1030225101 0000 110</t>
  </si>
  <si>
    <t xml:space="preserve"> 000 1030225201 0000 110</t>
  </si>
  <si>
    <t xml:space="preserve"> 000 1030226101 0000 110</t>
  </si>
  <si>
    <t xml:space="preserve"> 000 1030226201 0000 110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</si>
  <si>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</si>
  <si>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</si>
  <si>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</si>
  <si>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</si>
  <si>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</si>
  <si>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</si>
  <si>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</si>
  <si>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</si>
  <si>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</si>
  <si>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</si>
  <si>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</si>
  <si>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</si>
  <si>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1 03 02 20001 0000 110</t>
  </si>
  <si>
    <t xml:space="preserve"> 1 03 02 21001 0000 110</t>
  </si>
  <si>
    <t xml:space="preserve"> 1 03 02 22001 0000 110</t>
  </si>
  <si>
    <t xml:space="preserve">  1 03 02 23001 0000 110</t>
  </si>
  <si>
    <t xml:space="preserve"> 1 03 02 24001 0000 110</t>
  </si>
  <si>
    <t xml:space="preserve"> 1 03 02 25001 0000 110</t>
  </si>
  <si>
    <t>1 03 02 26001 0000 110</t>
  </si>
  <si>
    <t>(руб.)</t>
  </si>
  <si>
    <t>Единый сельскохозяйственный налог</t>
  </si>
  <si>
    <t xml:space="preserve"> 1 05 03 00001 0000 110</t>
  </si>
  <si>
    <t>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</si>
  <si>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</si>
  <si>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</si>
  <si>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Утверждено в бюджете на 2023 год</t>
  </si>
  <si>
    <t xml:space="preserve">Поступило за 9 месяцев е 2023 года                                                                                                                                                                                                                                      </t>
  </si>
  <si>
    <t>Сведения об исполнении бюджета Астраханской области за 9 месяцев 2023 года по доходам в разрезе видов доходов в сравнении с запланированными значениями на соответствующий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</si>
</sst>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\-#,##0.00;0.00"/>
    <numFmt numFmtId="165" formatCode="#,##0.0;[Red]\-#,##0.0;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43" fontId="15" fillId="0" borderId="0" applyFont="0" applyFill="0" applyBorder="0" applyAlignment="0" applyProtection="0"/>
    <xf numFmtId="4" fontId="16" fillId="0" borderId="3">
      <alignment horizontal="right"/>
    </xf>
    <xf numFmtId="49" fontId="17" fillId="0" borderId="3">
      <alignment horizontal="center"/>
    </xf>
    <xf numFmtId="0" fontId="17" fillId="0" borderId="5">
      <alignment horizontal="left" wrapText="1" indent="2"/>
    </xf>
    <xf numFmtId="4" fontId="22" fillId="0" borderId="5">
      <alignment horizontal="right"/>
    </xf>
    <xf numFmtId="0" fontId="22" fillId="0" borderId="6">
      <alignment horizontal="left" wrapText="1" indent="2"/>
    </xf>
    <xf numFmtId="49" fontId="22" fillId="0" borderId="7">
      <alignment horizontal="center"/>
    </xf>
  </cellStyleXfs>
  <cellXfs count="60">
    <xf numFmtId="0" fontId="0" fillId="0" borderId="0" xfId="0"/>
    <xf numFmtId="0" fontId="3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4" fontId="20" fillId="0" borderId="2" xfId="9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/>
    <xf numFmtId="164" fontId="2" fillId="0" borderId="0" xfId="1" applyNumberFormat="1" applyFont="1" applyFill="1" applyBorder="1" applyAlignment="1" applyProtection="1">
      <alignment horizontal="right" vertical="center"/>
      <protection hidden="1"/>
    </xf>
    <xf numFmtId="164" fontId="19" fillId="0" borderId="2" xfId="9" applyNumberFormat="1" applyFont="1" applyFill="1" applyBorder="1" applyAlignment="1" applyProtection="1">
      <alignment horizontal="center" vertical="center"/>
      <protection hidden="1"/>
    </xf>
    <xf numFmtId="43" fontId="1" fillId="0" borderId="0" xfId="1" applyNumberFormat="1" applyFill="1"/>
    <xf numFmtId="43" fontId="1" fillId="0" borderId="0" xfId="11" applyFont="1" applyFill="1"/>
    <xf numFmtId="0" fontId="1" fillId="0" borderId="0" xfId="1" applyFill="1" applyBorder="1"/>
    <xf numFmtId="43" fontId="20" fillId="0" borderId="4" xfId="11" applyFont="1" applyFill="1" applyBorder="1" applyAlignment="1">
      <alignment horizontal="center" vertical="center"/>
    </xf>
    <xf numFmtId="164" fontId="20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2" xfId="1" applyNumberFormat="1" applyFont="1" applyFill="1" applyBorder="1" applyAlignment="1" applyProtection="1">
      <alignment horizontal="left" vertical="top" wrapText="1"/>
      <protection hidden="1"/>
    </xf>
    <xf numFmtId="164" fontId="19" fillId="2" borderId="1" xfId="1" applyNumberFormat="1" applyFont="1" applyFill="1" applyBorder="1" applyAlignment="1" applyProtection="1">
      <alignment horizontal="center" vertical="center"/>
      <protection hidden="1"/>
    </xf>
    <xf numFmtId="164" fontId="19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19" fillId="2" borderId="1" xfId="1" applyNumberFormat="1" applyFont="1" applyFill="1" applyBorder="1" applyAlignment="1" applyProtection="1">
      <alignment horizontal="center" vertical="center"/>
      <protection hidden="1"/>
    </xf>
    <xf numFmtId="164" fontId="2" fillId="4" borderId="0" xfId="1" applyNumberFormat="1" applyFont="1" applyFill="1" applyBorder="1" applyAlignment="1" applyProtection="1">
      <alignment horizontal="right" vertical="center"/>
      <protection hidden="1"/>
    </xf>
    <xf numFmtId="43" fontId="1" fillId="4" borderId="0" xfId="1" applyNumberFormat="1" applyFill="1"/>
    <xf numFmtId="43" fontId="1" fillId="4" borderId="0" xfId="11" applyFont="1" applyFill="1"/>
    <xf numFmtId="0" fontId="1" fillId="4" borderId="0" xfId="1" applyFill="1" applyBorder="1"/>
    <xf numFmtId="0" fontId="1" fillId="4" borderId="0" xfId="1" applyFill="1"/>
    <xf numFmtId="164" fontId="19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20" fillId="0" borderId="2" xfId="1" applyNumberFormat="1" applyFont="1" applyFill="1" applyBorder="1" applyAlignment="1" applyProtection="1">
      <alignment horizontal="center" vertical="center"/>
      <protection hidden="1"/>
    </xf>
    <xf numFmtId="0" fontId="21" fillId="0" borderId="2" xfId="14" applyNumberFormat="1" applyFont="1" applyFill="1" applyBorder="1" applyProtection="1">
      <alignment horizontal="left" wrapText="1" indent="2"/>
    </xf>
    <xf numFmtId="164" fontId="20" fillId="0" borderId="8" xfId="1" applyNumberFormat="1" applyFont="1" applyFill="1" applyBorder="1" applyAlignment="1" applyProtection="1">
      <alignment horizontal="center" vertical="center"/>
      <protection hidden="1"/>
    </xf>
    <xf numFmtId="164" fontId="20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11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11" xfId="1" applyNumberFormat="1" applyFont="1" applyFill="1" applyBorder="1" applyAlignment="1" applyProtection="1">
      <alignment horizontal="right" vertical="center"/>
      <protection hidden="1"/>
    </xf>
    <xf numFmtId="165" fontId="19" fillId="3" borderId="1" xfId="1" applyNumberFormat="1" applyFont="1" applyFill="1" applyBorder="1" applyAlignment="1" applyProtection="1">
      <alignment horizontal="center" vertical="center"/>
      <protection hidden="1"/>
    </xf>
    <xf numFmtId="164" fontId="20" fillId="0" borderId="8" xfId="9" applyNumberFormat="1" applyFont="1" applyFill="1" applyBorder="1" applyAlignment="1" applyProtection="1">
      <alignment horizontal="center" vertical="center"/>
      <protection hidden="1"/>
    </xf>
    <xf numFmtId="164" fontId="19" fillId="3" borderId="1" xfId="1" applyNumberFormat="1" applyFont="1" applyFill="1" applyBorder="1" applyAlignment="1" applyProtection="1">
      <alignment horizontal="left" vertical="center" wrapText="1"/>
      <protection hidden="1"/>
    </xf>
    <xf numFmtId="164" fontId="19" fillId="3" borderId="1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center" vertical="center"/>
      <protection hidden="1"/>
    </xf>
    <xf numFmtId="164" fontId="20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4" xfId="9" applyNumberFormat="1" applyFont="1" applyFill="1" applyBorder="1" applyAlignment="1" applyProtection="1">
      <alignment horizontal="center" vertical="center"/>
      <protection hidden="1"/>
    </xf>
    <xf numFmtId="0" fontId="21" fillId="0" borderId="4" xfId="14" applyNumberFormat="1" applyFont="1" applyFill="1" applyBorder="1" applyProtection="1">
      <alignment horizontal="left" wrapText="1" indent="2"/>
    </xf>
    <xf numFmtId="164" fontId="19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19" fillId="4" borderId="4" xfId="9" applyNumberFormat="1" applyFont="1" applyFill="1" applyBorder="1" applyAlignment="1" applyProtection="1">
      <alignment horizontal="center" vertical="center"/>
      <protection hidden="1"/>
    </xf>
    <xf numFmtId="164" fontId="19" fillId="3" borderId="0" xfId="1" applyNumberFormat="1" applyFont="1" applyFill="1" applyBorder="1" applyAlignment="1" applyProtection="1">
      <alignment horizontal="left" vertical="center" wrapText="1"/>
      <protection hidden="1"/>
    </xf>
    <xf numFmtId="164" fontId="20" fillId="0" borderId="12" xfId="1" applyNumberFormat="1" applyFont="1" applyFill="1" applyBorder="1" applyAlignment="1" applyProtection="1">
      <alignment horizontal="center" vertical="center"/>
      <protection hidden="1"/>
    </xf>
    <xf numFmtId="164" fontId="20" fillId="0" borderId="13" xfId="1" applyNumberFormat="1" applyFont="1" applyFill="1" applyBorder="1" applyAlignment="1" applyProtection="1">
      <alignment horizontal="right" vertical="center"/>
      <protection hidden="1"/>
    </xf>
    <xf numFmtId="164" fontId="20" fillId="0" borderId="14" xfId="1" applyNumberFormat="1" applyFont="1" applyFill="1" applyBorder="1" applyAlignment="1" applyProtection="1">
      <alignment horizontal="center" vertical="center"/>
      <protection hidden="1"/>
    </xf>
    <xf numFmtId="165" fontId="20" fillId="0" borderId="15" xfId="1" applyNumberFormat="1" applyFont="1" applyFill="1" applyBorder="1" applyAlignment="1" applyProtection="1">
      <alignment horizontal="center" vertical="center"/>
      <protection hidden="1"/>
    </xf>
    <xf numFmtId="164" fontId="20" fillId="0" borderId="16" xfId="1" applyNumberFormat="1" applyFont="1" applyFill="1" applyBorder="1" applyAlignment="1" applyProtection="1">
      <alignment horizontal="center" vertical="center"/>
      <protection hidden="1"/>
    </xf>
    <xf numFmtId="165" fontId="20" fillId="0" borderId="17" xfId="1" applyNumberFormat="1" applyFont="1" applyFill="1" applyBorder="1" applyAlignment="1" applyProtection="1">
      <alignment horizontal="center" vertical="center"/>
      <protection hidden="1"/>
    </xf>
    <xf numFmtId="49" fontId="21" fillId="0" borderId="14" xfId="13" applyNumberFormat="1" applyFont="1" applyFill="1" applyBorder="1" applyAlignment="1" applyProtection="1">
      <alignment horizontal="center" vertical="center"/>
    </xf>
    <xf numFmtId="164" fontId="20" fillId="0" borderId="18" xfId="1" applyNumberFormat="1" applyFont="1" applyFill="1" applyBorder="1" applyAlignment="1" applyProtection="1">
      <alignment horizontal="center" vertical="center"/>
      <protection hidden="1"/>
    </xf>
    <xf numFmtId="165" fontId="20" fillId="0" borderId="19" xfId="1" applyNumberFormat="1" applyFont="1" applyFill="1" applyBorder="1" applyAlignment="1" applyProtection="1">
      <alignment horizontal="center" vertical="center"/>
      <protection hidden="1"/>
    </xf>
    <xf numFmtId="164" fontId="19" fillId="0" borderId="18" xfId="1" applyNumberFormat="1" applyFont="1" applyFill="1" applyBorder="1" applyAlignment="1" applyProtection="1">
      <alignment horizontal="center" vertical="center"/>
      <protection hidden="1"/>
    </xf>
    <xf numFmtId="165" fontId="19" fillId="0" borderId="19" xfId="1" applyNumberFormat="1" applyFont="1" applyFill="1" applyBorder="1" applyAlignment="1" applyProtection="1">
      <alignment horizontal="center" vertical="center"/>
      <protection hidden="1"/>
    </xf>
    <xf numFmtId="164" fontId="19" fillId="0" borderId="16" xfId="1" applyNumberFormat="1" applyFont="1" applyFill="1" applyBorder="1" applyAlignment="1" applyProtection="1">
      <alignment horizontal="center" vertical="center"/>
      <protection hidden="1"/>
    </xf>
    <xf numFmtId="165" fontId="19" fillId="0" borderId="17" xfId="1" applyNumberFormat="1" applyFont="1" applyFill="1" applyBorder="1" applyAlignment="1" applyProtection="1">
      <alignment horizontal="center" vertical="center"/>
      <protection hidden="1"/>
    </xf>
    <xf numFmtId="164" fontId="19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19" fillId="0" borderId="4" xfId="9" applyNumberFormat="1" applyFont="1" applyFill="1" applyBorder="1" applyAlignment="1" applyProtection="1">
      <alignment horizontal="center" vertical="center"/>
      <protection hidden="1"/>
    </xf>
    <xf numFmtId="0" fontId="18" fillId="0" borderId="0" xfId="1" applyNumberFormat="1" applyFont="1" applyFill="1" applyAlignment="1" applyProtection="1">
      <alignment horizontal="center" vertical="top" wrapText="1"/>
      <protection hidden="1"/>
    </xf>
    <xf numFmtId="0" fontId="1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9" xfId="1" applyNumberFormat="1" applyFont="1" applyFill="1" applyBorder="1" applyAlignment="1" applyProtection="1">
      <alignment horizontal="center" vertical="center"/>
      <protection hidden="1"/>
    </xf>
    <xf numFmtId="0" fontId="19" fillId="0" borderId="10" xfId="1" applyNumberFormat="1" applyFont="1" applyFill="1" applyBorder="1" applyAlignment="1" applyProtection="1">
      <alignment horizontal="center" vertical="center"/>
      <protection hidden="1"/>
    </xf>
  </cellXfs>
  <cellStyles count="18">
    <cellStyle name="Excel Built-in Normal" xfId="10"/>
    <cellStyle name="xl31" xfId="14"/>
    <cellStyle name="xl37" xfId="17"/>
    <cellStyle name="xl43" xfId="13"/>
    <cellStyle name="xl46" xfId="12"/>
    <cellStyle name="xl68" xfId="15"/>
    <cellStyle name="xl75" xfId="16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view="pageBreakPreview" zoomScale="60" zoomScaleNormal="100" workbookViewId="0">
      <selection activeCell="I11" sqref="I11"/>
    </sheetView>
  </sheetViews>
  <sheetFormatPr defaultColWidth="9.140625" defaultRowHeight="12.75" x14ac:dyDescent="0.2"/>
  <cols>
    <col min="1" max="1" width="29" style="5" customWidth="1"/>
    <col min="2" max="2" width="72.28515625" style="5" customWidth="1"/>
    <col min="3" max="3" width="27" style="21" customWidth="1"/>
    <col min="4" max="4" width="26.28515625" style="21" customWidth="1"/>
    <col min="5" max="5" width="17.7109375" style="5" customWidth="1"/>
    <col min="6" max="7" width="9.140625" style="5" customWidth="1"/>
    <col min="8" max="8" width="19.85546875" style="5" customWidth="1"/>
    <col min="9" max="234" width="9.140625" style="5" customWidth="1"/>
    <col min="235" max="16384" width="9.140625" style="5"/>
  </cols>
  <sheetData>
    <row r="1" spans="1:10" ht="63" customHeight="1" x14ac:dyDescent="0.2">
      <c r="A1" s="55" t="s">
        <v>117</v>
      </c>
      <c r="B1" s="55"/>
      <c r="C1" s="55"/>
      <c r="D1" s="55"/>
      <c r="E1" s="55"/>
    </row>
    <row r="2" spans="1:10" ht="12.75" customHeight="1" thickBot="1" x14ac:dyDescent="0.3">
      <c r="A2" s="2"/>
      <c r="B2" s="3"/>
      <c r="C2" s="6"/>
      <c r="D2" s="1"/>
      <c r="E2" s="1" t="s">
        <v>109</v>
      </c>
    </row>
    <row r="3" spans="1:10" ht="12" customHeight="1" x14ac:dyDescent="0.2">
      <c r="A3" s="58" t="s">
        <v>0</v>
      </c>
      <c r="B3" s="58" t="s">
        <v>1</v>
      </c>
      <c r="C3" s="56" t="s">
        <v>115</v>
      </c>
      <c r="D3" s="56" t="s">
        <v>116</v>
      </c>
      <c r="E3" s="56" t="s">
        <v>48</v>
      </c>
    </row>
    <row r="4" spans="1:10" ht="88.5" customHeight="1" thickBot="1" x14ac:dyDescent="0.25">
      <c r="A4" s="59"/>
      <c r="B4" s="59"/>
      <c r="C4" s="57"/>
      <c r="D4" s="57"/>
      <c r="E4" s="57"/>
    </row>
    <row r="5" spans="1:10" ht="12.75" customHeight="1" thickBot="1" x14ac:dyDescent="0.25">
      <c r="A5" s="40"/>
      <c r="B5" s="27"/>
      <c r="C5" s="28"/>
      <c r="D5" s="28"/>
      <c r="E5" s="41"/>
    </row>
    <row r="6" spans="1:10" ht="19.5" thickBot="1" x14ac:dyDescent="0.25">
      <c r="A6" s="14" t="s">
        <v>2</v>
      </c>
      <c r="B6" s="15" t="s">
        <v>3</v>
      </c>
      <c r="C6" s="22">
        <f>+C8+C9+C10+C29+C33+C37+C40+C41+C42+C43+C44+C45+C46+C47+C48</f>
        <v>50651768271.099998</v>
      </c>
      <c r="D6" s="22">
        <f>+D8+D9+D10+D29+D33+D37+D40+D41+D42+D43+D44+D45+D46+D47+D48</f>
        <v>40574874539.480011</v>
      </c>
      <c r="E6" s="16">
        <f t="shared" ref="E6:E38" si="0">D6/C6*100</f>
        <v>80.105544040069603</v>
      </c>
      <c r="H6" s="10"/>
      <c r="I6" s="10"/>
      <c r="J6" s="10"/>
    </row>
    <row r="7" spans="1:10" ht="19.5" thickBot="1" x14ac:dyDescent="0.25">
      <c r="A7" s="32" t="s">
        <v>4</v>
      </c>
      <c r="B7" s="31" t="s">
        <v>5</v>
      </c>
      <c r="C7" s="29">
        <f>C8+C9</f>
        <v>29701376000</v>
      </c>
      <c r="D7" s="29">
        <f>D8+D9</f>
        <v>25487343793.440002</v>
      </c>
      <c r="E7" s="29">
        <f t="shared" si="0"/>
        <v>85.811996701566954</v>
      </c>
      <c r="H7" s="10"/>
      <c r="I7" s="10"/>
      <c r="J7" s="10"/>
    </row>
    <row r="8" spans="1:10" ht="18.75" x14ac:dyDescent="0.2">
      <c r="A8" s="42" t="s">
        <v>6</v>
      </c>
      <c r="B8" s="26" t="s">
        <v>7</v>
      </c>
      <c r="C8" s="30">
        <v>17953510000</v>
      </c>
      <c r="D8" s="30">
        <v>16668224132.77</v>
      </c>
      <c r="E8" s="43">
        <f t="shared" si="0"/>
        <v>92.84103293879582</v>
      </c>
      <c r="H8" s="10"/>
      <c r="I8" s="39"/>
      <c r="J8" s="10"/>
    </row>
    <row r="9" spans="1:10" ht="19.5" thickBot="1" x14ac:dyDescent="0.25">
      <c r="A9" s="44" t="s">
        <v>8</v>
      </c>
      <c r="B9" s="34" t="s">
        <v>9</v>
      </c>
      <c r="C9" s="35">
        <v>11747866000</v>
      </c>
      <c r="D9" s="35">
        <v>8819119660.6700001</v>
      </c>
      <c r="E9" s="45">
        <f t="shared" si="0"/>
        <v>75.069971522232208</v>
      </c>
      <c r="H9" s="10"/>
      <c r="I9" s="10"/>
      <c r="J9" s="10"/>
    </row>
    <row r="10" spans="1:10" ht="57" thickBot="1" x14ac:dyDescent="0.25">
      <c r="A10" s="32" t="s">
        <v>10</v>
      </c>
      <c r="B10" s="31" t="s">
        <v>11</v>
      </c>
      <c r="C10" s="29">
        <f>C11+C12+C13+C14+C15+C17+C20+C23+C26+C16</f>
        <v>4362678810</v>
      </c>
      <c r="D10" s="29">
        <f>D11+D12+D13+D14+D15+D17+D20+D23+D26+D16</f>
        <v>3572346280.48</v>
      </c>
      <c r="E10" s="29">
        <f t="shared" si="0"/>
        <v>81.884237553577776</v>
      </c>
      <c r="H10" s="10"/>
      <c r="I10" s="10"/>
      <c r="J10" s="10"/>
    </row>
    <row r="11" spans="1:10" ht="42" customHeight="1" x14ac:dyDescent="0.2">
      <c r="A11" s="46" t="s">
        <v>74</v>
      </c>
      <c r="B11" s="26" t="s">
        <v>75</v>
      </c>
      <c r="C11" s="30">
        <v>21891000</v>
      </c>
      <c r="D11" s="30">
        <v>23156156.649999999</v>
      </c>
      <c r="E11" s="43">
        <f t="shared" si="0"/>
        <v>105.77934607829702</v>
      </c>
    </row>
    <row r="12" spans="1:10" ht="256.5" customHeight="1" x14ac:dyDescent="0.2">
      <c r="A12" s="47" t="s">
        <v>76</v>
      </c>
      <c r="B12" s="12" t="s">
        <v>77</v>
      </c>
      <c r="C12" s="4">
        <v>727774700</v>
      </c>
      <c r="D12" s="4">
        <v>506942843.05000001</v>
      </c>
      <c r="E12" s="48">
        <f t="shared" si="0"/>
        <v>69.656563088824058</v>
      </c>
    </row>
    <row r="13" spans="1:10" ht="171" hidden="1" customHeight="1" x14ac:dyDescent="0.2">
      <c r="A13" s="47" t="s">
        <v>78</v>
      </c>
      <c r="B13" s="13" t="s">
        <v>79</v>
      </c>
      <c r="C13" s="4">
        <v>1631310</v>
      </c>
      <c r="D13" s="4">
        <v>1293594.74</v>
      </c>
      <c r="E13" s="48">
        <f t="shared" si="0"/>
        <v>79.297910268434563</v>
      </c>
    </row>
    <row r="14" spans="1:10" ht="168.75" hidden="1" x14ac:dyDescent="0.2">
      <c r="A14" s="47" t="s">
        <v>102</v>
      </c>
      <c r="B14" s="12" t="s">
        <v>80</v>
      </c>
      <c r="C14" s="4">
        <v>8960</v>
      </c>
      <c r="D14" s="4">
        <v>-1790.06</v>
      </c>
      <c r="E14" s="48">
        <f t="shared" si="0"/>
        <v>-19.978348214285713</v>
      </c>
    </row>
    <row r="15" spans="1:10" ht="131.25" hidden="1" x14ac:dyDescent="0.2">
      <c r="A15" s="47" t="s">
        <v>103</v>
      </c>
      <c r="B15" s="12" t="s">
        <v>81</v>
      </c>
      <c r="C15" s="4">
        <v>89970</v>
      </c>
      <c r="D15" s="4">
        <v>42981.17</v>
      </c>
      <c r="E15" s="48">
        <f t="shared" si="0"/>
        <v>47.772779815494054</v>
      </c>
    </row>
    <row r="16" spans="1:10" ht="155.25" hidden="1" customHeight="1" x14ac:dyDescent="0.2">
      <c r="A16" s="47" t="s">
        <v>104</v>
      </c>
      <c r="B16" s="13" t="s">
        <v>112</v>
      </c>
      <c r="C16" s="4">
        <v>1032470</v>
      </c>
      <c r="D16" s="4">
        <v>744148.35</v>
      </c>
      <c r="E16" s="48">
        <f t="shared" si="0"/>
        <v>72.0745735953587</v>
      </c>
    </row>
    <row r="17" spans="1:5" ht="104.25" customHeight="1" x14ac:dyDescent="0.2">
      <c r="A17" s="47" t="s">
        <v>105</v>
      </c>
      <c r="B17" s="12" t="s">
        <v>90</v>
      </c>
      <c r="C17" s="4">
        <v>1709995500</v>
      </c>
      <c r="D17" s="4">
        <v>1557286112.26</v>
      </c>
      <c r="E17" s="48">
        <f t="shared" si="0"/>
        <v>91.069602946908333</v>
      </c>
    </row>
    <row r="18" spans="1:5" ht="150" hidden="1" x14ac:dyDescent="0.2">
      <c r="A18" s="47" t="s">
        <v>82</v>
      </c>
      <c r="B18" s="12" t="s">
        <v>91</v>
      </c>
      <c r="C18" s="4">
        <v>1059894600</v>
      </c>
      <c r="D18" s="4">
        <v>965241818.79999995</v>
      </c>
      <c r="E18" s="48">
        <f t="shared" si="0"/>
        <v>91.069604354999072</v>
      </c>
    </row>
    <row r="19" spans="1:5" ht="150" hidden="1" x14ac:dyDescent="0.2">
      <c r="A19" s="47" t="s">
        <v>83</v>
      </c>
      <c r="B19" s="12" t="s">
        <v>92</v>
      </c>
      <c r="C19" s="4">
        <v>650100900</v>
      </c>
      <c r="D19" s="4">
        <v>592044293.46000004</v>
      </c>
      <c r="E19" s="48">
        <f t="shared" si="0"/>
        <v>91.06960065122199</v>
      </c>
    </row>
    <row r="20" spans="1:5" ht="116.25" customHeight="1" x14ac:dyDescent="0.2">
      <c r="A20" s="47" t="s">
        <v>106</v>
      </c>
      <c r="B20" s="12" t="s">
        <v>93</v>
      </c>
      <c r="C20" s="4">
        <v>11877600</v>
      </c>
      <c r="D20" s="4">
        <v>8390915.4000000004</v>
      </c>
      <c r="E20" s="48">
        <f t="shared" si="0"/>
        <v>70.644872701555869</v>
      </c>
    </row>
    <row r="21" spans="1:5" ht="168.75" hidden="1" x14ac:dyDescent="0.2">
      <c r="A21" s="47" t="s">
        <v>84</v>
      </c>
      <c r="B21" s="12" t="s">
        <v>94</v>
      </c>
      <c r="C21" s="4">
        <v>7362000</v>
      </c>
      <c r="D21" s="4">
        <v>5200882.6900000004</v>
      </c>
      <c r="E21" s="48">
        <f t="shared" si="0"/>
        <v>70.644969980983433</v>
      </c>
    </row>
    <row r="22" spans="1:5" ht="168.75" hidden="1" x14ac:dyDescent="0.2">
      <c r="A22" s="47" t="s">
        <v>85</v>
      </c>
      <c r="B22" s="12" t="s">
        <v>95</v>
      </c>
      <c r="C22" s="4">
        <v>4515600</v>
      </c>
      <c r="D22" s="4">
        <v>3190032.71</v>
      </c>
      <c r="E22" s="48">
        <f t="shared" si="0"/>
        <v>70.644714102223404</v>
      </c>
    </row>
    <row r="23" spans="1:5" ht="93.75" x14ac:dyDescent="0.2">
      <c r="A23" s="47" t="s">
        <v>107</v>
      </c>
      <c r="B23" s="12" t="s">
        <v>96</v>
      </c>
      <c r="C23" s="4">
        <v>2113902300</v>
      </c>
      <c r="D23" s="4">
        <v>1657203626.71</v>
      </c>
      <c r="E23" s="48">
        <f t="shared" si="0"/>
        <v>78.395469209243956</v>
      </c>
    </row>
    <row r="24" spans="1:5" ht="150" hidden="1" x14ac:dyDescent="0.2">
      <c r="A24" s="47" t="s">
        <v>86</v>
      </c>
      <c r="B24" s="12" t="s">
        <v>97</v>
      </c>
      <c r="C24" s="4">
        <v>1310245400</v>
      </c>
      <c r="D24" s="4">
        <v>1027172996.73</v>
      </c>
      <c r="E24" s="48">
        <f t="shared" si="0"/>
        <v>78.39546673699445</v>
      </c>
    </row>
    <row r="25" spans="1:5" ht="150" hidden="1" x14ac:dyDescent="0.2">
      <c r="A25" s="47" t="s">
        <v>87</v>
      </c>
      <c r="B25" s="12" t="s">
        <v>98</v>
      </c>
      <c r="C25" s="4">
        <v>803656900</v>
      </c>
      <c r="D25" s="4">
        <v>630030629.98000002</v>
      </c>
      <c r="E25" s="48">
        <f t="shared" si="0"/>
        <v>78.395473239886329</v>
      </c>
    </row>
    <row r="26" spans="1:5" ht="98.25" customHeight="1" thickBot="1" x14ac:dyDescent="0.25">
      <c r="A26" s="47" t="s">
        <v>108</v>
      </c>
      <c r="B26" s="12" t="s">
        <v>99</v>
      </c>
      <c r="C26" s="4">
        <v>-225525000</v>
      </c>
      <c r="D26" s="4">
        <v>-182712307.78999999</v>
      </c>
      <c r="E26" s="48">
        <f t="shared" si="0"/>
        <v>81.016431788050099</v>
      </c>
    </row>
    <row r="27" spans="1:5" ht="168.75" hidden="1" x14ac:dyDescent="0.3">
      <c r="A27" s="49" t="s">
        <v>88</v>
      </c>
      <c r="B27" s="24" t="s">
        <v>100</v>
      </c>
      <c r="C27" s="7">
        <v>-139785600</v>
      </c>
      <c r="D27" s="7">
        <v>-113249298.84</v>
      </c>
      <c r="E27" s="50">
        <f t="shared" si="0"/>
        <v>81.01642718563285</v>
      </c>
    </row>
    <row r="28" spans="1:5" ht="169.5" hidden="1" thickBot="1" x14ac:dyDescent="0.35">
      <c r="A28" s="51" t="s">
        <v>89</v>
      </c>
      <c r="B28" s="36" t="s">
        <v>101</v>
      </c>
      <c r="C28" s="54">
        <v>-85739400</v>
      </c>
      <c r="D28" s="54">
        <v>-69463008.950000003</v>
      </c>
      <c r="E28" s="52">
        <f t="shared" si="0"/>
        <v>81.016439291620884</v>
      </c>
    </row>
    <row r="29" spans="1:5" ht="19.5" thickBot="1" x14ac:dyDescent="0.25">
      <c r="A29" s="32" t="s">
        <v>12</v>
      </c>
      <c r="B29" s="31" t="s">
        <v>13</v>
      </c>
      <c r="C29" s="29">
        <f>+C30+C31+C32</f>
        <v>1821269000</v>
      </c>
      <c r="D29" s="29">
        <f>+D30+D31+D32</f>
        <v>1518377999.0599999</v>
      </c>
      <c r="E29" s="29">
        <f t="shared" si="0"/>
        <v>83.369233158857909</v>
      </c>
    </row>
    <row r="30" spans="1:5" ht="37.5" x14ac:dyDescent="0.2">
      <c r="A30" s="42" t="s">
        <v>14</v>
      </c>
      <c r="B30" s="26" t="s">
        <v>15</v>
      </c>
      <c r="C30" s="30">
        <v>1755421000</v>
      </c>
      <c r="D30" s="30">
        <v>1442680278.5999999</v>
      </c>
      <c r="E30" s="43">
        <f t="shared" si="0"/>
        <v>82.184289614855928</v>
      </c>
    </row>
    <row r="31" spans="1:5" ht="49.5" customHeight="1" thickBot="1" x14ac:dyDescent="0.25">
      <c r="A31" s="42" t="s">
        <v>71</v>
      </c>
      <c r="B31" s="12" t="s">
        <v>70</v>
      </c>
      <c r="C31" s="4">
        <v>65848000</v>
      </c>
      <c r="D31" s="4">
        <v>75697720.459999993</v>
      </c>
      <c r="E31" s="48">
        <f t="shared" si="0"/>
        <v>114.95826822378812</v>
      </c>
    </row>
    <row r="32" spans="1:5" ht="38.25" hidden="1" thickBot="1" x14ac:dyDescent="0.25">
      <c r="A32" s="53" t="s">
        <v>111</v>
      </c>
      <c r="B32" s="37" t="s">
        <v>110</v>
      </c>
      <c r="C32" s="38">
        <v>0</v>
      </c>
      <c r="D32" s="38"/>
      <c r="E32" s="52"/>
    </row>
    <row r="33" spans="1:5" ht="19.5" thickBot="1" x14ac:dyDescent="0.25">
      <c r="A33" s="32" t="s">
        <v>16</v>
      </c>
      <c r="B33" s="31" t="s">
        <v>17</v>
      </c>
      <c r="C33" s="29">
        <f>C34+C35+C36</f>
        <v>11719838000</v>
      </c>
      <c r="D33" s="29">
        <f>D34+D35+D36</f>
        <v>8330582494.7299995</v>
      </c>
      <c r="E33" s="29">
        <f t="shared" si="0"/>
        <v>71.081037935251317</v>
      </c>
    </row>
    <row r="34" spans="1:5" ht="18.75" x14ac:dyDescent="0.2">
      <c r="A34" s="42" t="s">
        <v>18</v>
      </c>
      <c r="B34" s="26" t="s">
        <v>19</v>
      </c>
      <c r="C34" s="30">
        <v>10745147000</v>
      </c>
      <c r="D34" s="30">
        <v>7998291872.7200003</v>
      </c>
      <c r="E34" s="43">
        <f t="shared" si="0"/>
        <v>74.436318765299347</v>
      </c>
    </row>
    <row r="35" spans="1:5" ht="18.75" x14ac:dyDescent="0.2">
      <c r="A35" s="47" t="s">
        <v>20</v>
      </c>
      <c r="B35" s="12" t="s">
        <v>21</v>
      </c>
      <c r="C35" s="4">
        <v>971331000</v>
      </c>
      <c r="D35" s="4">
        <v>329966745.19</v>
      </c>
      <c r="E35" s="48">
        <f t="shared" si="0"/>
        <v>33.970576990747745</v>
      </c>
    </row>
    <row r="36" spans="1:5" ht="19.5" thickBot="1" x14ac:dyDescent="0.25">
      <c r="A36" s="44" t="s">
        <v>22</v>
      </c>
      <c r="B36" s="34" t="s">
        <v>23</v>
      </c>
      <c r="C36" s="35">
        <v>3360000</v>
      </c>
      <c r="D36" s="35">
        <v>2323876.8199999998</v>
      </c>
      <c r="E36" s="45">
        <f t="shared" si="0"/>
        <v>69.163000595238088</v>
      </c>
    </row>
    <row r="37" spans="1:5" ht="38.25" thickBot="1" x14ac:dyDescent="0.25">
      <c r="A37" s="32" t="s">
        <v>24</v>
      </c>
      <c r="B37" s="31" t="s">
        <v>25</v>
      </c>
      <c r="C37" s="29">
        <f>+C38+C39</f>
        <v>24994000</v>
      </c>
      <c r="D37" s="29">
        <f>+D38+D39</f>
        <v>23399119.799999997</v>
      </c>
      <c r="E37" s="29">
        <f t="shared" si="0"/>
        <v>93.618947747459373</v>
      </c>
    </row>
    <row r="38" spans="1:5" ht="18.75" x14ac:dyDescent="0.2">
      <c r="A38" s="42" t="s">
        <v>26</v>
      </c>
      <c r="B38" s="26" t="s">
        <v>27</v>
      </c>
      <c r="C38" s="30">
        <v>19219000</v>
      </c>
      <c r="D38" s="30">
        <v>17092646.379999999</v>
      </c>
      <c r="E38" s="43">
        <f t="shared" si="0"/>
        <v>88.936190124356102</v>
      </c>
    </row>
    <row r="39" spans="1:5" ht="37.5" x14ac:dyDescent="0.2">
      <c r="A39" s="47" t="s">
        <v>28</v>
      </c>
      <c r="B39" s="12" t="s">
        <v>29</v>
      </c>
      <c r="C39" s="4">
        <v>5775000</v>
      </c>
      <c r="D39" s="4">
        <v>6306473.4199999999</v>
      </c>
      <c r="E39" s="48">
        <f t="shared" ref="E39:E45" si="1">D39/C39*100</f>
        <v>109.20300294372294</v>
      </c>
    </row>
    <row r="40" spans="1:5" ht="18.75" x14ac:dyDescent="0.2">
      <c r="A40" s="47" t="s">
        <v>30</v>
      </c>
      <c r="B40" s="12" t="s">
        <v>31</v>
      </c>
      <c r="C40" s="4">
        <v>100765180</v>
      </c>
      <c r="D40" s="4">
        <v>77363125.150000006</v>
      </c>
      <c r="E40" s="48">
        <f t="shared" si="1"/>
        <v>76.775653206792271</v>
      </c>
    </row>
    <row r="41" spans="1:5" ht="56.25" x14ac:dyDescent="0.2">
      <c r="A41" s="47" t="s">
        <v>32</v>
      </c>
      <c r="B41" s="12" t="s">
        <v>33</v>
      </c>
      <c r="C41" s="4"/>
      <c r="D41" s="4">
        <v>38599.129999999997</v>
      </c>
      <c r="E41" s="48"/>
    </row>
    <row r="42" spans="1:5" ht="56.25" x14ac:dyDescent="0.2">
      <c r="A42" s="47" t="s">
        <v>34</v>
      </c>
      <c r="B42" s="12" t="s">
        <v>35</v>
      </c>
      <c r="C42" s="23">
        <v>590677751.17999995</v>
      </c>
      <c r="D42" s="23">
        <v>762326061.84000003</v>
      </c>
      <c r="E42" s="48">
        <f t="shared" si="1"/>
        <v>129.05955240689147</v>
      </c>
    </row>
    <row r="43" spans="1:5" ht="37.5" x14ac:dyDescent="0.2">
      <c r="A43" s="47" t="s">
        <v>36</v>
      </c>
      <c r="B43" s="12" t="s">
        <v>37</v>
      </c>
      <c r="C43" s="23">
        <v>50782400</v>
      </c>
      <c r="D43" s="23">
        <v>18108292.82</v>
      </c>
      <c r="E43" s="48">
        <f t="shared" si="1"/>
        <v>35.658599869246039</v>
      </c>
    </row>
    <row r="44" spans="1:5" ht="37.5" x14ac:dyDescent="0.2">
      <c r="A44" s="47" t="s">
        <v>38</v>
      </c>
      <c r="B44" s="12" t="s">
        <v>39</v>
      </c>
      <c r="C44" s="23">
        <v>1607281388.0999999</v>
      </c>
      <c r="D44" s="23">
        <v>344742630.98000002</v>
      </c>
      <c r="E44" s="48">
        <f t="shared" si="1"/>
        <v>21.44880377091452</v>
      </c>
    </row>
    <row r="45" spans="1:5" ht="37.5" x14ac:dyDescent="0.2">
      <c r="A45" s="47" t="s">
        <v>40</v>
      </c>
      <c r="B45" s="12" t="s">
        <v>41</v>
      </c>
      <c r="C45" s="23">
        <v>261297741.12</v>
      </c>
      <c r="D45" s="23">
        <v>1698156.32</v>
      </c>
      <c r="E45" s="48">
        <f t="shared" si="1"/>
        <v>0.64989322629472268</v>
      </c>
    </row>
    <row r="46" spans="1:5" ht="18.75" x14ac:dyDescent="0.2">
      <c r="A46" s="47" t="s">
        <v>42</v>
      </c>
      <c r="B46" s="12" t="s">
        <v>43</v>
      </c>
      <c r="C46" s="23">
        <v>1140000</v>
      </c>
      <c r="D46" s="23">
        <v>4154266.54</v>
      </c>
      <c r="E46" s="48">
        <f>D46/C46*100</f>
        <v>364.40934561403509</v>
      </c>
    </row>
    <row r="47" spans="1:5" ht="18.75" x14ac:dyDescent="0.2">
      <c r="A47" s="47" t="s">
        <v>44</v>
      </c>
      <c r="B47" s="12" t="s">
        <v>45</v>
      </c>
      <c r="C47" s="23">
        <v>409667103.69999999</v>
      </c>
      <c r="D47" s="23">
        <v>440280980.07999998</v>
      </c>
      <c r="E47" s="48">
        <f>D47/C47*100</f>
        <v>107.47286665282712</v>
      </c>
    </row>
    <row r="48" spans="1:5" ht="19.5" thickBot="1" x14ac:dyDescent="0.25">
      <c r="A48" s="44" t="s">
        <v>46</v>
      </c>
      <c r="B48" s="34" t="s">
        <v>47</v>
      </c>
      <c r="C48" s="33">
        <v>897</v>
      </c>
      <c r="D48" s="33">
        <v>-5887260.8899999997</v>
      </c>
      <c r="E48" s="45"/>
    </row>
    <row r="49" spans="1:8" ht="19.5" thickBot="1" x14ac:dyDescent="0.25">
      <c r="A49" s="14" t="s">
        <v>53</v>
      </c>
      <c r="B49" s="15" t="s">
        <v>54</v>
      </c>
      <c r="C49" s="16">
        <f>C50+C55+C59+C60+C56+C57+C58</f>
        <v>21460095661.879997</v>
      </c>
      <c r="D49" s="16">
        <f>D50+D55+D59+D60+D56+D57+D58</f>
        <v>14194656734.040001</v>
      </c>
      <c r="E49" s="16">
        <f t="shared" ref="E49:E60" si="2">D49/C49*100</f>
        <v>66.144424319851737</v>
      </c>
      <c r="H49" s="9"/>
    </row>
    <row r="50" spans="1:8" ht="37.5" x14ac:dyDescent="0.2">
      <c r="A50" s="42" t="s">
        <v>55</v>
      </c>
      <c r="B50" s="26" t="s">
        <v>56</v>
      </c>
      <c r="C50" s="25">
        <v>20165892437</v>
      </c>
      <c r="D50" s="25">
        <v>12653706055.48</v>
      </c>
      <c r="E50" s="43">
        <f t="shared" si="2"/>
        <v>62.748058857356682</v>
      </c>
    </row>
    <row r="51" spans="1:8" ht="37.5" x14ac:dyDescent="0.2">
      <c r="A51" s="47" t="s">
        <v>66</v>
      </c>
      <c r="B51" s="12" t="s">
        <v>49</v>
      </c>
      <c r="C51" s="23">
        <v>4455742400</v>
      </c>
      <c r="D51" s="23">
        <v>3549377000</v>
      </c>
      <c r="E51" s="48">
        <f t="shared" si="2"/>
        <v>79.658487438591607</v>
      </c>
      <c r="H51" s="8"/>
    </row>
    <row r="52" spans="1:8" ht="37.5" x14ac:dyDescent="0.2">
      <c r="A52" s="47" t="s">
        <v>67</v>
      </c>
      <c r="B52" s="12" t="s">
        <v>50</v>
      </c>
      <c r="C52" s="23">
        <v>11186743500</v>
      </c>
      <c r="D52" s="23">
        <v>6562697974.2700005</v>
      </c>
      <c r="E52" s="48">
        <f t="shared" si="2"/>
        <v>58.664954410280345</v>
      </c>
    </row>
    <row r="53" spans="1:8" ht="37.5" x14ac:dyDescent="0.2">
      <c r="A53" s="47" t="s">
        <v>68</v>
      </c>
      <c r="B53" s="12" t="s">
        <v>51</v>
      </c>
      <c r="C53" s="23">
        <v>1268360331.9200001</v>
      </c>
      <c r="D53" s="23">
        <v>1716256654.9400001</v>
      </c>
      <c r="E53" s="48">
        <f t="shared" si="2"/>
        <v>135.31301884394239</v>
      </c>
    </row>
    <row r="54" spans="1:8" ht="18.75" x14ac:dyDescent="0.2">
      <c r="A54" s="47" t="s">
        <v>69</v>
      </c>
      <c r="B54" s="12" t="s">
        <v>52</v>
      </c>
      <c r="C54" s="23">
        <v>1913682937</v>
      </c>
      <c r="D54" s="23">
        <v>714192172.99000001</v>
      </c>
      <c r="E54" s="48">
        <f t="shared" si="2"/>
        <v>37.320297902097039</v>
      </c>
    </row>
    <row r="55" spans="1:8" ht="36.75" customHeight="1" x14ac:dyDescent="0.2">
      <c r="A55" s="47" t="s">
        <v>57</v>
      </c>
      <c r="B55" s="12" t="s">
        <v>58</v>
      </c>
      <c r="C55" s="23">
        <v>1268360331.9200001</v>
      </c>
      <c r="D55" s="23">
        <v>1716256654.9400001</v>
      </c>
      <c r="E55" s="48">
        <f t="shared" si="2"/>
        <v>135.31301884394239</v>
      </c>
    </row>
    <row r="56" spans="1:8" ht="37.5" x14ac:dyDescent="0.2">
      <c r="A56" s="47" t="s">
        <v>73</v>
      </c>
      <c r="B56" s="12" t="s">
        <v>72</v>
      </c>
      <c r="C56" s="23">
        <v>899925</v>
      </c>
      <c r="D56" s="23">
        <v>9344597.9900000002</v>
      </c>
      <c r="E56" s="48">
        <f t="shared" si="2"/>
        <v>1038.3751968219574</v>
      </c>
    </row>
    <row r="57" spans="1:8" ht="21" customHeight="1" x14ac:dyDescent="0.2">
      <c r="A57" s="47" t="s">
        <v>64</v>
      </c>
      <c r="B57" s="12" t="s">
        <v>65</v>
      </c>
      <c r="C57" s="23">
        <v>1010000</v>
      </c>
      <c r="D57" s="23">
        <v>1094150</v>
      </c>
      <c r="E57" s="48">
        <f t="shared" si="2"/>
        <v>108.33168316831683</v>
      </c>
    </row>
    <row r="58" spans="1:8" ht="99" hidden="1" customHeight="1" x14ac:dyDescent="0.2">
      <c r="A58" s="47" t="s">
        <v>113</v>
      </c>
      <c r="B58" s="12" t="s">
        <v>114</v>
      </c>
      <c r="C58" s="23">
        <v>0</v>
      </c>
      <c r="D58" s="23">
        <v>0</v>
      </c>
      <c r="E58" s="48"/>
    </row>
    <row r="59" spans="1:8" ht="93.75" x14ac:dyDescent="0.2">
      <c r="A59" s="47" t="s">
        <v>59</v>
      </c>
      <c r="B59" s="12" t="s">
        <v>60</v>
      </c>
      <c r="C59" s="23">
        <v>103947774.94</v>
      </c>
      <c r="D59" s="23">
        <v>171647526.94</v>
      </c>
      <c r="E59" s="48">
        <f t="shared" si="2"/>
        <v>165.12862063577327</v>
      </c>
    </row>
    <row r="60" spans="1:8" ht="57" thickBot="1" x14ac:dyDescent="0.25">
      <c r="A60" s="44" t="s">
        <v>61</v>
      </c>
      <c r="B60" s="34" t="s">
        <v>62</v>
      </c>
      <c r="C60" s="33">
        <v>-80014806.980000004</v>
      </c>
      <c r="D60" s="11">
        <v>-357392251.31</v>
      </c>
      <c r="E60" s="48">
        <f t="shared" si="2"/>
        <v>446.65764350257263</v>
      </c>
    </row>
    <row r="61" spans="1:8" ht="19.5" thickBot="1" x14ac:dyDescent="0.25">
      <c r="A61" s="14"/>
      <c r="B61" s="15" t="s">
        <v>63</v>
      </c>
      <c r="C61" s="22">
        <f>C6+C49</f>
        <v>72111863932.979996</v>
      </c>
      <c r="D61" s="22">
        <f>D6+D49</f>
        <v>54769531273.520012</v>
      </c>
      <c r="E61" s="16">
        <f t="shared" ref="E61" si="3">D61/C61*100</f>
        <v>75.950791293402474</v>
      </c>
    </row>
    <row r="64" spans="1:8" x14ac:dyDescent="0.2">
      <c r="C64" s="18"/>
      <c r="D64" s="19"/>
    </row>
    <row r="66" spans="2:5" x14ac:dyDescent="0.2">
      <c r="B66" s="10"/>
      <c r="C66" s="20"/>
      <c r="D66" s="20"/>
      <c r="E66" s="10"/>
    </row>
    <row r="67" spans="2:5" x14ac:dyDescent="0.2">
      <c r="B67" s="10"/>
      <c r="C67" s="20"/>
      <c r="D67" s="20"/>
      <c r="E67" s="10"/>
    </row>
    <row r="68" spans="2:5" x14ac:dyDescent="0.2">
      <c r="B68" s="10"/>
      <c r="C68" s="17"/>
      <c r="D68" s="20"/>
      <c r="E68" s="10"/>
    </row>
    <row r="69" spans="2:5" x14ac:dyDescent="0.2">
      <c r="B69" s="10"/>
      <c r="C69" s="20"/>
      <c r="D69" s="20"/>
      <c r="E69" s="10"/>
    </row>
    <row r="70" spans="2:5" x14ac:dyDescent="0.2">
      <c r="B70" s="10"/>
      <c r="C70" s="20"/>
      <c r="D70" s="20"/>
      <c r="E70" s="10"/>
    </row>
    <row r="71" spans="2:5" x14ac:dyDescent="0.2">
      <c r="B71" s="10"/>
      <c r="C71" s="20"/>
      <c r="D71" s="20"/>
      <c r="E71" s="10"/>
    </row>
    <row r="72" spans="2:5" x14ac:dyDescent="0.2">
      <c r="B72" s="10"/>
      <c r="C72" s="20"/>
      <c r="D72" s="20"/>
      <c r="E72" s="10"/>
    </row>
    <row r="73" spans="2:5" x14ac:dyDescent="0.2">
      <c r="B73" s="10"/>
      <c r="C73" s="20"/>
      <c r="D73" s="20"/>
      <c r="E73" s="10"/>
    </row>
    <row r="74" spans="2:5" x14ac:dyDescent="0.2">
      <c r="B74" s="10"/>
      <c r="C74" s="20"/>
      <c r="D74" s="20"/>
      <c r="E74" s="10"/>
    </row>
  </sheetData>
  <mergeCells count="6">
    <mergeCell ref="A1:E1"/>
    <mergeCell ref="C3:C4"/>
    <mergeCell ref="D3:D4"/>
    <mergeCell ref="E3:E4"/>
    <mergeCell ref="A3:A4"/>
    <mergeCell ref="B3:B4"/>
  </mergeCells>
  <printOptions horizontalCentered="1"/>
  <pageMargins left="0.15748031496062992" right="0.19685039370078741" top="0.35433070866141736" bottom="0.27559055118110237" header="0.15748031496062992" footer="0"/>
  <pageSetup paperSize="9" scale="58" fitToHeight="0" orientation="portrait" r:id="rId1"/>
  <headerFooter alignWithMargins="0"/>
  <rowBreaks count="2" manualBreakCount="2">
    <brk id="26" max="4" man="1"/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к плану</vt:lpstr>
      <vt:lpstr>'Исполнение к плану'!Заголовки_для_печати</vt:lpstr>
      <vt:lpstr>'Исполнение к плану'!Область_печати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Нерега Анна Александровна</dc:creator>
  <cp:lastModifiedBy>Астахов Святослав Викторович</cp:lastModifiedBy>
  <cp:lastPrinted>2023-10-12T07:21:46Z</cp:lastPrinted>
  <dcterms:created xsi:type="dcterms:W3CDTF">2015-07-15T13:35:46Z</dcterms:created>
  <dcterms:modified xsi:type="dcterms:W3CDTF">2023-10-16T09:35:50Z</dcterms:modified>
</cp:coreProperties>
</file>