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12 месяцев" sheetId="2" r:id="rId1"/>
  </sheets>
  <definedNames>
    <definedName name="_xlnm.Print_Titles" localSheetId="0">'12 месяцев'!$4:$5</definedName>
    <definedName name="_xlnm.Print_Area" localSheetId="0">'12 месяцев'!$A$1:$F$55</definedName>
  </definedNames>
  <calcPr calcId="152511"/>
</workbook>
</file>

<file path=xl/calcChain.xml><?xml version="1.0" encoding="utf-8"?>
<calcChain xmlns="http://schemas.openxmlformats.org/spreadsheetml/2006/main">
  <c r="F53" i="2" l="1"/>
  <c r="D8" i="2"/>
  <c r="D7" i="2" s="1"/>
  <c r="D6" i="2" s="1"/>
  <c r="D44" i="2" l="1"/>
  <c r="E55" i="2" l="1"/>
  <c r="F43" i="2"/>
  <c r="F15" i="2"/>
  <c r="F16" i="2"/>
  <c r="F17" i="2"/>
  <c r="F18" i="2"/>
  <c r="F19" i="2"/>
  <c r="F14" i="2"/>
  <c r="F42" i="2" l="1"/>
  <c r="C44" i="2"/>
  <c r="F23" i="2" l="1"/>
  <c r="F21" i="2"/>
  <c r="F20" i="2"/>
  <c r="F13" i="2"/>
  <c r="E13" i="2" l="1"/>
  <c r="E53" i="2" l="1"/>
  <c r="C8" i="2" l="1"/>
  <c r="F50" i="2"/>
  <c r="E12" i="2"/>
  <c r="E14" i="2"/>
  <c r="E15" i="2"/>
  <c r="E16" i="2"/>
  <c r="E17" i="2"/>
  <c r="E18" i="2"/>
  <c r="E19" i="2"/>
  <c r="F12" i="2"/>
  <c r="F11" i="2" l="1"/>
  <c r="E11" i="2"/>
  <c r="E10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6" i="2"/>
  <c r="E37" i="2"/>
  <c r="E38" i="2"/>
  <c r="E39" i="2"/>
  <c r="E40" i="2"/>
  <c r="E41" i="2"/>
  <c r="E42" i="2"/>
  <c r="E43" i="2"/>
  <c r="E45" i="2"/>
  <c r="E46" i="2"/>
  <c r="E47" i="2"/>
  <c r="E48" i="2"/>
  <c r="E49" i="2"/>
  <c r="E50" i="2"/>
  <c r="E51" i="2"/>
  <c r="E52" i="2"/>
  <c r="E54" i="2"/>
  <c r="F51" i="2"/>
  <c r="F10" i="2"/>
  <c r="F22" i="2"/>
  <c r="F24" i="2"/>
  <c r="F25" i="2"/>
  <c r="F26" i="2"/>
  <c r="F27" i="2"/>
  <c r="F28" i="2"/>
  <c r="F29" i="2"/>
  <c r="F30" i="2"/>
  <c r="F31" i="2"/>
  <c r="F32" i="2"/>
  <c r="F33" i="2"/>
  <c r="F34" i="2"/>
  <c r="F36" i="2"/>
  <c r="F37" i="2"/>
  <c r="F38" i="2"/>
  <c r="F39" i="2"/>
  <c r="F40" i="2"/>
  <c r="F41" i="2"/>
  <c r="F45" i="2"/>
  <c r="F46" i="2"/>
  <c r="F47" i="2"/>
  <c r="F48" i="2"/>
  <c r="F49" i="2"/>
  <c r="F52" i="2"/>
  <c r="F54" i="2"/>
  <c r="F55" i="2"/>
  <c r="D35" i="2" l="1"/>
  <c r="F44" i="2" l="1"/>
  <c r="E44" i="2"/>
  <c r="C35" i="2"/>
  <c r="C7" i="2" l="1"/>
  <c r="C6" i="2" s="1"/>
  <c r="E35" i="2"/>
  <c r="F35" i="2"/>
  <c r="E9" i="2"/>
  <c r="F9" i="2" l="1"/>
  <c r="E8" i="2" l="1"/>
  <c r="F8" i="2"/>
  <c r="E7" i="2" l="1"/>
  <c r="F7" i="2"/>
  <c r="E6" i="2" l="1"/>
  <c r="F6" i="2"/>
</calcChain>
</file>

<file path=xl/sharedStrings.xml><?xml version="1.0" encoding="utf-8"?>
<sst xmlns="http://schemas.openxmlformats.org/spreadsheetml/2006/main" count="108" uniqueCount="107">
  <si>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</si>
  <si>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</si>
  <si>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</si>
  <si>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Земельный налог</t>
  </si>
  <si>
    <t>Государственная пошлина</t>
  </si>
  <si>
    <t>Платежи при пользовании природными ресурсами</t>
  </si>
  <si>
    <t>Доходы от продажи материальных и нематериальных активов</t>
  </si>
  <si>
    <t>НАИМЕНОВАНИЕ ДОХОДОВ</t>
  </si>
  <si>
    <t>1 00 00000 00 0000 000</t>
  </si>
  <si>
    <t>1 01 02000 01 0000 110</t>
  </si>
  <si>
    <t>1 05 02000 02 0000 110</t>
  </si>
  <si>
    <t>1 05 03000 01 0000 110</t>
  </si>
  <si>
    <t>1 05 04000 02 0000 110</t>
  </si>
  <si>
    <t>1 06 06000 00 0000 110</t>
  </si>
  <si>
    <t>1 08 00000 00 0000 000</t>
  </si>
  <si>
    <t>1 11 00000 00 0000 000</t>
  </si>
  <si>
    <t>1 12 00000 00 0000 000</t>
  </si>
  <si>
    <t>1 13 00000 00 0000 000</t>
  </si>
  <si>
    <t>1 14 00000 00 0000 000</t>
  </si>
  <si>
    <t>Административные платежи и сборы</t>
  </si>
  <si>
    <t>1 15 00000 00 0000 000</t>
  </si>
  <si>
    <t>1 16 00000 00 0000 000</t>
  </si>
  <si>
    <t>1 17 00000 00 0000 000</t>
  </si>
  <si>
    <t>Штрафы, санкции, возмещение ущерба</t>
  </si>
  <si>
    <t>КОД</t>
  </si>
  <si>
    <t>Прочие неналоговые доходы, в т. ч:</t>
  </si>
  <si>
    <t>Невыясненные поступления</t>
  </si>
  <si>
    <t>1 17 01000 00 0000 180</t>
  </si>
  <si>
    <t>1 01 01000 00 0000 110</t>
  </si>
  <si>
    <t>Налог на прибыль организаций</t>
  </si>
  <si>
    <t>1 03 02000 01 0000 110</t>
  </si>
  <si>
    <t>Акцизы по подакцизным товарам (продукции), производимым на территории Российской Федерации</t>
  </si>
  <si>
    <t>1 05 01000 00 0000 110</t>
  </si>
  <si>
    <t>Налог, взимаемый с применением упрощенной системы налогообложения</t>
  </si>
  <si>
    <t>1 06 02000 02 0000 110</t>
  </si>
  <si>
    <t>Налог на имущество организаций</t>
  </si>
  <si>
    <t>1 06 04000 02 0000 110</t>
  </si>
  <si>
    <t>Транспортный налог</t>
  </si>
  <si>
    <t>1 06 50000 02 0000 110</t>
  </si>
  <si>
    <t>Налог на игорный бизнес</t>
  </si>
  <si>
    <t xml:space="preserve"> 1 09 00000 00 0000 000</t>
  </si>
  <si>
    <t>Задолженность и перерасчеты по отмененным налогам, сборам и иным обязательным платежам</t>
  </si>
  <si>
    <t>1 07 01000 00 0000 000</t>
  </si>
  <si>
    <t>Налог на добычу полезных ископаемых</t>
  </si>
  <si>
    <t>в сумме</t>
  </si>
  <si>
    <t>в %</t>
  </si>
  <si>
    <t>Сборы за пользование объектами животного мира и за пользование объектами водных биологических ресурсов</t>
  </si>
  <si>
    <t>1 07 04000 00 0000 000</t>
  </si>
  <si>
    <t>Налог на имущество физический лиц</t>
  </si>
  <si>
    <t>1 06 01000 02 0000 110</t>
  </si>
  <si>
    <t>Акцизы на нефтепродукты</t>
  </si>
  <si>
    <t>НАЛОГОВЫЕ И НЕНАЛОГОВЫЕ ДОХОДЫ</t>
  </si>
  <si>
    <t>НАЛОГОВЫЕ ДОХОДЫ, В Т.Ч.:</t>
  </si>
  <si>
    <t>НЕНАЛОГОВЫЕ ДОХОДЫ, В Т.Ч.:</t>
  </si>
  <si>
    <t>Налог на доходы физических лиц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</si>
  <si>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</si>
  <si>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</si>
  <si>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</si>
  <si>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</si>
  <si>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</si>
  <si>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</si>
  <si>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 имеющих целевое назначение, прошлых лет</t>
  </si>
  <si>
    <t>Доходы бюджета - всего, 
в том числе:</t>
  </si>
  <si>
    <t>2 02 00000 00 0000 000</t>
  </si>
  <si>
    <t>Безвозмездные поступления от других бюджетов бюджетной системы Российской Федерации</t>
  </si>
  <si>
    <t>2 00 00000 00 0000 000</t>
  </si>
  <si>
    <t>2 07 00000 00 0000 000</t>
  </si>
  <si>
    <t>2 18 0000 00 00000 000</t>
  </si>
  <si>
    <t>2 19 00000 00 0000 000</t>
  </si>
  <si>
    <t>2 04 00 000 00 0000 000</t>
  </si>
  <si>
    <t xml:space="preserve">Безвозмездные поступления от негосударственных организаций </t>
  </si>
  <si>
    <t>2 02 10000 00 0000 150</t>
  </si>
  <si>
    <t>2 02 20000 00 0000 150</t>
  </si>
  <si>
    <t>2 02 30000 00 0000 150</t>
  </si>
  <si>
    <t>2 02 40000 00 0000 150</t>
  </si>
  <si>
    <t>2 03 00 000 00 0000 000</t>
  </si>
  <si>
    <t xml:space="preserve">Безвозмездные поступления от государственных (муниципальных) организаций </t>
  </si>
  <si>
    <t>2022 год</t>
  </si>
  <si>
    <t xml:space="preserve"> 000 1030221001 0000 110</t>
  </si>
  <si>
    <t xml:space="preserve">  Доходы от уплаты акцизов на спиртосодержащую продукцию, производимую на территории Российской Федерации, направляемые в уполномоченный территориальный орган Федерального казначейства для распределения между бюджетами субъектов Российской Федерации (по нормативам, установленным федеральным законом о федеральном бюджете)</t>
  </si>
  <si>
    <t xml:space="preserve"> 000 1030220001 0000 110</t>
  </si>
  <si>
    <t xml:space="preserve">  Доходы от уплаты акцизов на этиловый спирт из пищевого сырья (дистилляты винный, виноградный, плодовый, коньячный, кальвадосный, висковый), производимый на территории Российской Федерации, направляемые в уполномоченный территориальный орган Федерального казначейства для распределения между бюджетами субъектов Российской Федерации (по нормативам, установленным федеральным законом о федеральном бюджете)</t>
  </si>
  <si>
    <t>1 03 02100 01 0000 110</t>
  </si>
  <si>
    <t xml:space="preserve"> 1 03 02142 01 0000 110</t>
  </si>
  <si>
    <t xml:space="preserve"> 1 03 02143 01 0000 110</t>
  </si>
  <si>
    <t>руб.</t>
  </si>
  <si>
    <t>1 05 06000 01 0000 110</t>
  </si>
  <si>
    <t>2 08 00000 00 0000 000</t>
  </si>
  <si>
    <t>Налог на профессиональный доход</t>
  </si>
  <si>
    <t>Доходы от уплаты акцизов на алкогольную продукцию с объемной долей этилового спирта свыше 9 процентов (за исключением пива, вин (кроме крепленого (ликерного) вина), вин наливом, плодовой алкогольной продукции, игристых вин, включая российское шампанское, а также за исключением виноградосодержащих напитков, плодовых алкогольных напитков, изготавливаемых без добавления ректификованного этилового спирта, произведенного из пищевого сырья, и (или) без добавления спиртованных виноградного или иного плодового сусла,  и (или) без добавления дистиллятов, и (или) без добавления крепленого (ликерного) вина), подлежащие распределению в бюджеты субъектов Российской Федерации (в порядке, установленном Министерством финансов Российской Федерации)</t>
  </si>
  <si>
    <t>Доходы от уплаты акцизов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подлежащие распределению в бюджеты субъектов Российской Федерации</t>
  </si>
  <si>
    <t xml:space="preserve"> 1 03 02140 01 0000 110</t>
  </si>
  <si>
    <t>Доходы от уплаты акцизов на этиловый спирт из непищевого сырья, производимый на территории Российской Федерации, направляемые в уполномоченный территориальный орган Федерального казначейства для распределения между бюджетами субъектов Российской Федерации (по нормативам, установленным федеральным законом о федеральном бюджете)</t>
  </si>
  <si>
    <t>1 03  0219001 0000 110</t>
  </si>
  <si>
    <t xml:space="preserve"> 1 03 0222001 0000 110</t>
  </si>
  <si>
    <t>Доходы от уплаты акцизов на этиловый спирт из пищевого сырья, винный спирт, виноградный спирт (за исключением дистиллятов винного, виноградного, плодового, коньячного, кальвадосного, вискового), производимый на территории Российской Федерации, направляемые в уполномоченный территориальный орган Федерального казначейства для распределения между бюджетами субъектов Российской Федерации (по нормативам, установленным федеральным законом о федеральном бюджете)</t>
  </si>
  <si>
    <t>Доходы от уплаты акцизов на алкогольную продукцию с объемной долей этилового спирта свыше 9 процентов (за исключением пива, вин (кроме крепленого (ликерного) вина), вин наливом, плодовой алкогольной продукции, игристых вин, включая российское шампанское, а также за исключением виноградосодержащих напитков, плодовых алкогольных напитков, изготавливаемых без добавления ректификованного этилового спирта, произведенного из пищевого сырья, и (или) без добавления спиртованных виноградного или иного плодового сусла,  и (или) без добавления дистиллятов, и (или) без добавления крепленого (ликерного) вина), подлежащие распределению в бюджеты субъектов Российской Федерации (по нормативам,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организаций)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</si>
  <si>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</si>
  <si>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</si>
  <si>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</si>
  <si>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бюджетов бюджетной системы Российской Федерации от возврата  остатков субсидий, субвенций и иных межбюджетных трансфертов, имеющих целевое назначение, прошлых лет</t>
  </si>
  <si>
    <t>Акцизы на пиво, напитки, изготавливаемые на основе пива, производимые на территории Российской Федерации</t>
  </si>
  <si>
    <t>2023 год</t>
  </si>
  <si>
    <t>Рост/снижение  факта (2022 к 2023)</t>
  </si>
  <si>
    <t xml:space="preserve">Сведения об исполнении консолидированного бюджета Астраханской области по доходам в разрезе видов доходов за 9 месяцев 2023 года в сравнении с соответствующим периодом прошлого года </t>
  </si>
  <si>
    <t>Факт за 9 месяцев  2022 года</t>
  </si>
  <si>
    <t>Факт за 9 месяцев 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</si>
</sst>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Arial"/>
      <family val="2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164" fontId="6" fillId="0" borderId="0" applyBorder="0" applyAlignment="0" applyProtection="0"/>
    <xf numFmtId="164" fontId="6" fillId="0" borderId="0" applyBorder="0" applyAlignment="0" applyProtection="0"/>
    <xf numFmtId="164" fontId="6" fillId="0" borderId="0" applyBorder="0" applyAlignment="0" applyProtection="0"/>
    <xf numFmtId="164" fontId="6" fillId="0" borderId="0" applyBorder="0" applyAlignment="0" applyProtection="0"/>
    <xf numFmtId="164" fontId="6" fillId="0" borderId="0" applyBorder="0" applyAlignment="0" applyProtection="0"/>
    <xf numFmtId="0" fontId="7" fillId="0" borderId="2">
      <alignment horizontal="left" wrapText="1" indent="2"/>
    </xf>
    <xf numFmtId="49" fontId="9" fillId="0" borderId="3">
      <alignment horizontal="center"/>
    </xf>
  </cellStyleXfs>
  <cellXfs count="63">
    <xf numFmtId="0" fontId="0" fillId="0" borderId="0" xfId="0"/>
    <xf numFmtId="0" fontId="2" fillId="0" borderId="0" xfId="0" applyFont="1"/>
    <xf numFmtId="0" fontId="0" fillId="0" borderId="0" xfId="0"/>
    <xf numFmtId="0" fontId="0" fillId="2" borderId="0" xfId="0" applyFill="1"/>
    <xf numFmtId="0" fontId="4" fillId="0" borderId="0" xfId="0" applyFont="1" applyAlignment="1">
      <alignment horizontal="left"/>
    </xf>
    <xf numFmtId="4" fontId="0" fillId="0" borderId="0" xfId="0" applyNumberFormat="1"/>
    <xf numFmtId="4" fontId="5" fillId="0" borderId="0" xfId="1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4" fontId="10" fillId="5" borderId="1" xfId="0" applyNumberFormat="1" applyFont="1" applyFill="1" applyBorder="1" applyAlignment="1">
      <alignment horizontal="center" vertical="center" wrapText="1"/>
    </xf>
    <xf numFmtId="49" fontId="12" fillId="4" borderId="1" xfId="1" applyNumberFormat="1" applyFont="1" applyFill="1" applyBorder="1" applyAlignment="1">
      <alignment horizontal="justify" vertical="top" wrapText="1"/>
    </xf>
    <xf numFmtId="4" fontId="12" fillId="4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/>
    <xf numFmtId="0" fontId="11" fillId="2" borderId="1" xfId="0" applyFont="1" applyFill="1" applyBorder="1" applyAlignment="1">
      <alignment wrapText="1"/>
    </xf>
    <xf numFmtId="0" fontId="13" fillId="0" borderId="1" xfId="8" applyNumberFormat="1" applyFont="1" applyBorder="1" applyProtection="1">
      <alignment horizontal="left" wrapText="1" indent="2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10" fillId="4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left" vertical="center" wrapText="1"/>
    </xf>
    <xf numFmtId="4" fontId="12" fillId="3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left" vertical="center" wrapText="1"/>
    </xf>
    <xf numFmtId="4" fontId="14" fillId="0" borderId="1" xfId="1" applyNumberFormat="1" applyFont="1" applyFill="1" applyBorder="1" applyAlignment="1">
      <alignment horizontal="center" vertical="center" wrapText="1"/>
    </xf>
    <xf numFmtId="4" fontId="15" fillId="0" borderId="1" xfId="1" applyNumberFormat="1" applyFont="1" applyFill="1" applyBorder="1" applyAlignment="1">
      <alignment horizontal="center" vertical="center" wrapText="1"/>
    </xf>
    <xf numFmtId="49" fontId="12" fillId="3" borderId="1" xfId="1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6" fillId="0" borderId="0" xfId="0" applyFont="1" applyAlignment="1">
      <alignment horizontal="right"/>
    </xf>
    <xf numFmtId="0" fontId="16" fillId="0" borderId="0" xfId="0" applyFont="1"/>
    <xf numFmtId="0" fontId="11" fillId="0" borderId="8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/>
    </xf>
    <xf numFmtId="165" fontId="10" fillId="5" borderId="8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165" fontId="12" fillId="3" borderId="8" xfId="1" applyNumberFormat="1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/>
    </xf>
    <xf numFmtId="165" fontId="12" fillId="4" borderId="8" xfId="1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165" fontId="14" fillId="0" borderId="8" xfId="1" applyNumberFormat="1" applyFont="1" applyFill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1" fontId="11" fillId="3" borderId="7" xfId="0" applyNumberFormat="1" applyFont="1" applyFill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1" fontId="11" fillId="0" borderId="9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vertical="top" wrapText="1"/>
    </xf>
    <xf numFmtId="4" fontId="14" fillId="0" borderId="10" xfId="1" applyNumberFormat="1" applyFont="1" applyFill="1" applyBorder="1" applyAlignment="1">
      <alignment horizontal="center" vertical="center" wrapText="1"/>
    </xf>
    <xf numFmtId="165" fontId="14" fillId="0" borderId="11" xfId="1" applyNumberFormat="1" applyFont="1" applyFill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vertical="top" wrapText="1"/>
    </xf>
    <xf numFmtId="4" fontId="14" fillId="0" borderId="13" xfId="1" applyNumberFormat="1" applyFont="1" applyFill="1" applyBorder="1" applyAlignment="1">
      <alignment horizontal="center" vertical="center" wrapText="1"/>
    </xf>
    <xf numFmtId="165" fontId="14" fillId="0" borderId="14" xfId="1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15">
    <cellStyle name="Excel Built-in Normal" xfId="1"/>
    <cellStyle name="TableStyleLight1" xfId="2"/>
    <cellStyle name="TableStyleLight1 2" xfId="3"/>
    <cellStyle name="TableStyleLight1 3" xfId="4"/>
    <cellStyle name="TableStyleLight1 4" xfId="5"/>
    <cellStyle name="TableStyleLight1 5" xfId="6"/>
    <cellStyle name="TableStyleLight1 6" xfId="7"/>
    <cellStyle name="xl31" xfId="8"/>
    <cellStyle name="xl43" xfId="9"/>
    <cellStyle name="Обычный" xfId="0" builtinId="0"/>
    <cellStyle name="Финансовый 2" xfId="3"/>
    <cellStyle name="Финансовый 3" xfId="4"/>
    <cellStyle name="Финансовый 4" xfId="5"/>
    <cellStyle name="Финансовый 5" xfId="6"/>
    <cellStyle name="Финансовый 6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tabSelected="1" view="pageBreakPreview" zoomScale="60" zoomScaleNormal="100" workbookViewId="0">
      <selection activeCell="A2" sqref="A2:F2"/>
    </sheetView>
  </sheetViews>
  <sheetFormatPr defaultColWidth="9.140625" defaultRowHeight="15" x14ac:dyDescent="0.25"/>
  <cols>
    <col min="1" max="1" width="31.7109375" style="2" customWidth="1"/>
    <col min="2" max="2" width="63.7109375" style="2" customWidth="1"/>
    <col min="3" max="4" width="38" style="2" customWidth="1"/>
    <col min="5" max="5" width="23.7109375" style="2" customWidth="1"/>
    <col min="6" max="6" width="20.5703125" style="2" customWidth="1"/>
    <col min="7" max="11" width="9.140625" style="2"/>
    <col min="12" max="12" width="60.28515625" style="2" customWidth="1"/>
    <col min="13" max="16384" width="9.140625" style="2"/>
  </cols>
  <sheetData>
    <row r="1" spans="1:12" x14ac:dyDescent="0.25">
      <c r="C1" s="3"/>
    </row>
    <row r="2" spans="1:12" ht="87.75" customHeight="1" x14ac:dyDescent="0.25">
      <c r="A2" s="61" t="s">
        <v>104</v>
      </c>
      <c r="B2" s="61"/>
      <c r="C2" s="61"/>
      <c r="D2" s="61"/>
      <c r="E2" s="61"/>
      <c r="F2" s="61"/>
    </row>
    <row r="3" spans="1:12" ht="21.75" thickBot="1" x14ac:dyDescent="0.4">
      <c r="A3" s="4"/>
      <c r="B3" s="7"/>
      <c r="F3" s="27" t="s">
        <v>85</v>
      </c>
    </row>
    <row r="4" spans="1:12" ht="37.5" customHeight="1" x14ac:dyDescent="0.35">
      <c r="A4" s="54" t="s">
        <v>24</v>
      </c>
      <c r="B4" s="56" t="s">
        <v>7</v>
      </c>
      <c r="C4" s="60" t="s">
        <v>77</v>
      </c>
      <c r="D4" s="60" t="s">
        <v>102</v>
      </c>
      <c r="E4" s="58" t="s">
        <v>103</v>
      </c>
      <c r="F4" s="59"/>
      <c r="L4" s="28"/>
    </row>
    <row r="5" spans="1:12" ht="22.5" customHeight="1" x14ac:dyDescent="0.25">
      <c r="A5" s="55"/>
      <c r="B5" s="57"/>
      <c r="C5" s="62" t="s">
        <v>105</v>
      </c>
      <c r="D5" s="62" t="s">
        <v>106</v>
      </c>
      <c r="E5" s="8" t="s">
        <v>44</v>
      </c>
      <c r="F5" s="29" t="s">
        <v>45</v>
      </c>
    </row>
    <row r="6" spans="1:12" ht="30.75" customHeight="1" x14ac:dyDescent="0.25">
      <c r="A6" s="30"/>
      <c r="B6" s="9" t="s">
        <v>62</v>
      </c>
      <c r="C6" s="10">
        <f>C7+C44</f>
        <v>64031261202.200012</v>
      </c>
      <c r="D6" s="10">
        <f>D7+D44</f>
        <v>62700813299.910004</v>
      </c>
      <c r="E6" s="10">
        <f>D6-C6</f>
        <v>-1330447902.2900085</v>
      </c>
      <c r="F6" s="31">
        <f>D6/C6*100</f>
        <v>97.922190071988936</v>
      </c>
    </row>
    <row r="7" spans="1:12" ht="18.75" x14ac:dyDescent="0.25">
      <c r="A7" s="32" t="s">
        <v>8</v>
      </c>
      <c r="B7" s="25" t="s">
        <v>51</v>
      </c>
      <c r="C7" s="20">
        <f>C8+C35</f>
        <v>48310721893.69001</v>
      </c>
      <c r="D7" s="20">
        <f>D8+D35</f>
        <v>48533229265.400002</v>
      </c>
      <c r="E7" s="20">
        <f t="shared" ref="E7:E54" si="0">D7-C7</f>
        <v>222507371.70999146</v>
      </c>
      <c r="F7" s="33">
        <f t="shared" ref="F7:F55" si="1">D7/C7*100</f>
        <v>100.46057554718315</v>
      </c>
    </row>
    <row r="8" spans="1:12" ht="18.75" x14ac:dyDescent="0.3">
      <c r="A8" s="34"/>
      <c r="B8" s="11" t="s">
        <v>52</v>
      </c>
      <c r="C8" s="12">
        <f>C9+C10+C11+C21+C22+C23+C24+C26+C27+C28+C29+C30+C31+C32+C33+C34+C25</f>
        <v>45854114437.560013</v>
      </c>
      <c r="D8" s="12">
        <f>D9+D10+D21+D22+D23+D24+D26+D27+D28+D29+D30+D31+D32+D33+D34+D25+D11</f>
        <v>45657920034.970001</v>
      </c>
      <c r="E8" s="12">
        <f t="shared" si="0"/>
        <v>-196194402.5900116</v>
      </c>
      <c r="F8" s="35">
        <f t="shared" si="1"/>
        <v>99.572133482466072</v>
      </c>
    </row>
    <row r="9" spans="1:12" ht="18.75" x14ac:dyDescent="0.3">
      <c r="A9" s="36" t="s">
        <v>28</v>
      </c>
      <c r="B9" s="13" t="s">
        <v>29</v>
      </c>
      <c r="C9" s="23">
        <v>19304329611.450001</v>
      </c>
      <c r="D9" s="23">
        <v>16668224132.77</v>
      </c>
      <c r="E9" s="23">
        <f t="shared" si="0"/>
        <v>-2636105478.6800003</v>
      </c>
      <c r="F9" s="37">
        <f t="shared" si="1"/>
        <v>86.344485761803185</v>
      </c>
    </row>
    <row r="10" spans="1:12" ht="18.75" x14ac:dyDescent="0.3">
      <c r="A10" s="36" t="s">
        <v>9</v>
      </c>
      <c r="B10" s="13" t="s">
        <v>54</v>
      </c>
      <c r="C10" s="23">
        <v>11947413095.16</v>
      </c>
      <c r="D10" s="23">
        <v>13465311683.84</v>
      </c>
      <c r="E10" s="23">
        <f t="shared" si="0"/>
        <v>1517898588.6800003</v>
      </c>
      <c r="F10" s="37">
        <f t="shared" si="1"/>
        <v>112.7048305485889</v>
      </c>
    </row>
    <row r="11" spans="1:12" ht="46.5" customHeight="1" x14ac:dyDescent="0.25">
      <c r="A11" s="36" t="s">
        <v>30</v>
      </c>
      <c r="B11" s="21" t="s">
        <v>31</v>
      </c>
      <c r="C11" s="23">
        <v>3657920602.9000001</v>
      </c>
      <c r="D11" s="23">
        <v>3781720325.6199999</v>
      </c>
      <c r="E11" s="23">
        <f t="shared" si="0"/>
        <v>123799722.71999979</v>
      </c>
      <c r="F11" s="37">
        <f t="shared" si="1"/>
        <v>103.38442891903807</v>
      </c>
    </row>
    <row r="12" spans="1:12" ht="56.25" x14ac:dyDescent="0.3">
      <c r="A12" s="36" t="s">
        <v>82</v>
      </c>
      <c r="B12" s="14" t="s">
        <v>101</v>
      </c>
      <c r="C12" s="23">
        <v>17163174.890000001</v>
      </c>
      <c r="D12" s="23">
        <v>23156156.649999999</v>
      </c>
      <c r="E12" s="23">
        <f t="shared" si="0"/>
        <v>5992981.7599999979</v>
      </c>
      <c r="F12" s="37">
        <f>D26/C26*100</f>
        <v>80.600212759219531</v>
      </c>
    </row>
    <row r="13" spans="1:12" ht="212.25" customHeight="1" x14ac:dyDescent="0.25">
      <c r="A13" s="36" t="s">
        <v>91</v>
      </c>
      <c r="B13" s="21" t="s">
        <v>90</v>
      </c>
      <c r="C13" s="23">
        <v>450489298.12</v>
      </c>
      <c r="D13" s="23">
        <v>506942843.05000001</v>
      </c>
      <c r="E13" s="23">
        <f t="shared" si="0"/>
        <v>56453544.930000007</v>
      </c>
      <c r="F13" s="37">
        <f t="shared" si="1"/>
        <v>112.53160622585136</v>
      </c>
    </row>
    <row r="14" spans="1:12" ht="307.5" customHeight="1" x14ac:dyDescent="0.25">
      <c r="A14" s="36" t="s">
        <v>83</v>
      </c>
      <c r="B14" s="21" t="s">
        <v>89</v>
      </c>
      <c r="C14" s="23">
        <v>376973790.72000003</v>
      </c>
      <c r="D14" s="23">
        <v>430947724.76999998</v>
      </c>
      <c r="E14" s="23">
        <f t="shared" si="0"/>
        <v>53973934.049999952</v>
      </c>
      <c r="F14" s="37">
        <f t="shared" si="1"/>
        <v>114.31768875679992</v>
      </c>
    </row>
    <row r="15" spans="1:12" ht="409.5" x14ac:dyDescent="0.25">
      <c r="A15" s="36" t="s">
        <v>84</v>
      </c>
      <c r="B15" s="21" t="s">
        <v>96</v>
      </c>
      <c r="C15" s="23">
        <v>73515507.400000006</v>
      </c>
      <c r="D15" s="23">
        <v>75995118.280000001</v>
      </c>
      <c r="E15" s="23">
        <f t="shared" si="0"/>
        <v>2479610.8799999952</v>
      </c>
      <c r="F15" s="37">
        <f t="shared" si="1"/>
        <v>103.3729086116598</v>
      </c>
    </row>
    <row r="16" spans="1:12" ht="194.25" customHeight="1" x14ac:dyDescent="0.25">
      <c r="A16" s="38" t="s">
        <v>93</v>
      </c>
      <c r="B16" s="26" t="s">
        <v>95</v>
      </c>
      <c r="C16" s="23">
        <v>1357986.02</v>
      </c>
      <c r="D16" s="23">
        <v>1293594.74</v>
      </c>
      <c r="E16" s="23">
        <f t="shared" si="0"/>
        <v>-64391.280000000028</v>
      </c>
      <c r="F16" s="37">
        <f t="shared" si="1"/>
        <v>95.258325266117254</v>
      </c>
    </row>
    <row r="17" spans="1:6" ht="216" hidden="1" x14ac:dyDescent="0.25">
      <c r="A17" s="36" t="s">
        <v>80</v>
      </c>
      <c r="B17" s="15" t="s">
        <v>81</v>
      </c>
      <c r="C17" s="23">
        <v>2628.47</v>
      </c>
      <c r="D17" s="23">
        <v>-1790.06</v>
      </c>
      <c r="E17" s="23">
        <f t="shared" si="0"/>
        <v>-4418.53</v>
      </c>
      <c r="F17" s="37">
        <f t="shared" si="1"/>
        <v>-68.10273657298734</v>
      </c>
    </row>
    <row r="18" spans="1:6" ht="180" hidden="1" x14ac:dyDescent="0.25">
      <c r="A18" s="36" t="s">
        <v>78</v>
      </c>
      <c r="B18" s="15" t="s">
        <v>79</v>
      </c>
      <c r="C18" s="23">
        <v>85331.76</v>
      </c>
      <c r="D18" s="23">
        <v>42981.17</v>
      </c>
      <c r="E18" s="23">
        <f t="shared" si="0"/>
        <v>-42350.59</v>
      </c>
      <c r="F18" s="37">
        <f t="shared" si="1"/>
        <v>50.369487281171743</v>
      </c>
    </row>
    <row r="19" spans="1:6" ht="156" customHeight="1" x14ac:dyDescent="0.25">
      <c r="A19" s="38" t="s">
        <v>94</v>
      </c>
      <c r="B19" s="26" t="s">
        <v>92</v>
      </c>
      <c r="C19" s="23">
        <v>578283.73</v>
      </c>
      <c r="D19" s="23">
        <v>744148.35</v>
      </c>
      <c r="E19" s="23">
        <f t="shared" si="0"/>
        <v>165864.62</v>
      </c>
      <c r="F19" s="37">
        <f t="shared" si="1"/>
        <v>128.68222144171341</v>
      </c>
    </row>
    <row r="20" spans="1:6" ht="18.75" x14ac:dyDescent="0.3">
      <c r="A20" s="36" t="s">
        <v>30</v>
      </c>
      <c r="B20" s="14" t="s">
        <v>50</v>
      </c>
      <c r="C20" s="23">
        <v>3188243899.9099998</v>
      </c>
      <c r="D20" s="23">
        <v>3249542391.7199998</v>
      </c>
      <c r="E20" s="23">
        <f>D20-C20</f>
        <v>61298491.809999943</v>
      </c>
      <c r="F20" s="37">
        <f t="shared" si="1"/>
        <v>101.92264123242674</v>
      </c>
    </row>
    <row r="21" spans="1:6" ht="37.5" x14ac:dyDescent="0.3">
      <c r="A21" s="36" t="s">
        <v>32</v>
      </c>
      <c r="B21" s="14" t="s">
        <v>33</v>
      </c>
      <c r="C21" s="23">
        <v>2418115665.5900002</v>
      </c>
      <c r="D21" s="23">
        <v>2492456052.79</v>
      </c>
      <c r="E21" s="23">
        <f t="shared" si="0"/>
        <v>74340387.199999809</v>
      </c>
      <c r="F21" s="37">
        <f t="shared" si="1"/>
        <v>103.0743106402175</v>
      </c>
    </row>
    <row r="22" spans="1:6" ht="37.5" x14ac:dyDescent="0.3">
      <c r="A22" s="36" t="s">
        <v>10</v>
      </c>
      <c r="B22" s="14" t="s">
        <v>0</v>
      </c>
      <c r="C22" s="23">
        <v>4027641.12</v>
      </c>
      <c r="D22" s="23">
        <v>-3441556.04</v>
      </c>
      <c r="E22" s="23">
        <f t="shared" si="0"/>
        <v>-7469197.1600000001</v>
      </c>
      <c r="F22" s="37">
        <f t="shared" si="1"/>
        <v>-85.448428433961368</v>
      </c>
    </row>
    <row r="23" spans="1:6" ht="18.75" x14ac:dyDescent="0.3">
      <c r="A23" s="36" t="s">
        <v>11</v>
      </c>
      <c r="B23" s="14" t="s">
        <v>1</v>
      </c>
      <c r="C23" s="23">
        <v>97517217.159999996</v>
      </c>
      <c r="D23" s="23">
        <v>97372976.890000001</v>
      </c>
      <c r="E23" s="23">
        <f t="shared" si="0"/>
        <v>-144240.26999999583</v>
      </c>
      <c r="F23" s="37">
        <f t="shared" si="1"/>
        <v>99.852087380874153</v>
      </c>
    </row>
    <row r="24" spans="1:6" ht="37.5" x14ac:dyDescent="0.3">
      <c r="A24" s="36" t="s">
        <v>12</v>
      </c>
      <c r="B24" s="14" t="s">
        <v>2</v>
      </c>
      <c r="C24" s="23">
        <v>113209463.89</v>
      </c>
      <c r="D24" s="23">
        <v>138215869.97</v>
      </c>
      <c r="E24" s="23">
        <f t="shared" si="0"/>
        <v>25006406.079999998</v>
      </c>
      <c r="F24" s="37">
        <f t="shared" si="1"/>
        <v>122.08861805431522</v>
      </c>
    </row>
    <row r="25" spans="1:6" ht="18.75" x14ac:dyDescent="0.3">
      <c r="A25" s="39" t="s">
        <v>86</v>
      </c>
      <c r="B25" s="14" t="s">
        <v>88</v>
      </c>
      <c r="C25" s="23">
        <v>47244606.460000001</v>
      </c>
      <c r="D25" s="23">
        <v>75697720.459999993</v>
      </c>
      <c r="E25" s="23">
        <f t="shared" si="0"/>
        <v>28453113.999999993</v>
      </c>
      <c r="F25" s="37">
        <f t="shared" si="1"/>
        <v>160.22510532305952</v>
      </c>
    </row>
    <row r="26" spans="1:6" ht="18.75" x14ac:dyDescent="0.3">
      <c r="A26" s="36" t="s">
        <v>49</v>
      </c>
      <c r="B26" s="14" t="s">
        <v>48</v>
      </c>
      <c r="C26" s="23">
        <v>63789733.909999996</v>
      </c>
      <c r="D26" s="23">
        <v>51414661.25</v>
      </c>
      <c r="E26" s="23">
        <f t="shared" si="0"/>
        <v>-12375072.659999996</v>
      </c>
      <c r="F26" s="37">
        <f t="shared" si="1"/>
        <v>80.600212759219531</v>
      </c>
    </row>
    <row r="27" spans="1:6" ht="18.75" x14ac:dyDescent="0.3">
      <c r="A27" s="40" t="s">
        <v>34</v>
      </c>
      <c r="B27" s="14" t="s">
        <v>35</v>
      </c>
      <c r="C27" s="23">
        <v>7295069462.6700001</v>
      </c>
      <c r="D27" s="23">
        <v>7998291872.7200003</v>
      </c>
      <c r="E27" s="23">
        <f t="shared" si="0"/>
        <v>703222410.05000019</v>
      </c>
      <c r="F27" s="37">
        <f t="shared" si="1"/>
        <v>109.63969450391799</v>
      </c>
    </row>
    <row r="28" spans="1:6" ht="18.75" x14ac:dyDescent="0.3">
      <c r="A28" s="40" t="s">
        <v>36</v>
      </c>
      <c r="B28" s="14" t="s">
        <v>37</v>
      </c>
      <c r="C28" s="23">
        <v>334463977.81999999</v>
      </c>
      <c r="D28" s="23">
        <v>329966745.19</v>
      </c>
      <c r="E28" s="23">
        <f t="shared" si="0"/>
        <v>-4497232.6299999952</v>
      </c>
      <c r="F28" s="37">
        <f t="shared" si="1"/>
        <v>98.655391035138535</v>
      </c>
    </row>
    <row r="29" spans="1:6" ht="18.75" x14ac:dyDescent="0.3">
      <c r="A29" s="40" t="s">
        <v>38</v>
      </c>
      <c r="B29" s="14" t="s">
        <v>39</v>
      </c>
      <c r="C29" s="23">
        <v>2485399.6</v>
      </c>
      <c r="D29" s="23">
        <v>2323876.8199999998</v>
      </c>
      <c r="E29" s="23">
        <f t="shared" si="0"/>
        <v>-161522.78000000026</v>
      </c>
      <c r="F29" s="37">
        <f t="shared" si="1"/>
        <v>93.50113438498984</v>
      </c>
    </row>
    <row r="30" spans="1:6" ht="18.75" x14ac:dyDescent="0.3">
      <c r="A30" s="40" t="s">
        <v>13</v>
      </c>
      <c r="B30" s="16" t="s">
        <v>3</v>
      </c>
      <c r="C30" s="23">
        <v>337485347.89999998</v>
      </c>
      <c r="D30" s="23">
        <v>338952653.64999998</v>
      </c>
      <c r="E30" s="23">
        <f t="shared" si="0"/>
        <v>1467305.75</v>
      </c>
      <c r="F30" s="37">
        <f t="shared" si="1"/>
        <v>100.43477613446935</v>
      </c>
    </row>
    <row r="31" spans="1:6" ht="18.75" x14ac:dyDescent="0.3">
      <c r="A31" s="40" t="s">
        <v>42</v>
      </c>
      <c r="B31" s="16" t="s">
        <v>43</v>
      </c>
      <c r="C31" s="23">
        <v>16212065.359999999</v>
      </c>
      <c r="D31" s="23">
        <v>17092646.379999999</v>
      </c>
      <c r="E31" s="23">
        <f t="shared" si="0"/>
        <v>880581.01999999955</v>
      </c>
      <c r="F31" s="37">
        <f t="shared" si="1"/>
        <v>105.43163995731632</v>
      </c>
    </row>
    <row r="32" spans="1:6" ht="63.75" customHeight="1" x14ac:dyDescent="0.25">
      <c r="A32" s="40" t="s">
        <v>47</v>
      </c>
      <c r="B32" s="17" t="s">
        <v>46</v>
      </c>
      <c r="C32" s="23">
        <v>3937553.92</v>
      </c>
      <c r="D32" s="23">
        <v>6306473.4199999999</v>
      </c>
      <c r="E32" s="23">
        <f t="shared" si="0"/>
        <v>2368919.5</v>
      </c>
      <c r="F32" s="37">
        <f t="shared" si="1"/>
        <v>160.16221106122657</v>
      </c>
    </row>
    <row r="33" spans="1:6" ht="18.75" x14ac:dyDescent="0.3">
      <c r="A33" s="40" t="s">
        <v>14</v>
      </c>
      <c r="B33" s="16" t="s">
        <v>4</v>
      </c>
      <c r="C33" s="23">
        <v>210990106.06999999</v>
      </c>
      <c r="D33" s="23">
        <v>197827929.31</v>
      </c>
      <c r="E33" s="23">
        <f t="shared" si="0"/>
        <v>-13162176.75999999</v>
      </c>
      <c r="F33" s="37">
        <f t="shared" si="1"/>
        <v>93.761709017941726</v>
      </c>
    </row>
    <row r="34" spans="1:6" s="3" customFormat="1" ht="37.5" x14ac:dyDescent="0.25">
      <c r="A34" s="36" t="s">
        <v>40</v>
      </c>
      <c r="B34" s="21" t="s">
        <v>41</v>
      </c>
      <c r="C34" s="23">
        <v>-97113.42</v>
      </c>
      <c r="D34" s="23">
        <v>185969.93</v>
      </c>
      <c r="E34" s="23">
        <f t="shared" si="0"/>
        <v>283083.34999999998</v>
      </c>
      <c r="F34" s="37">
        <f t="shared" si="1"/>
        <v>-191.49766324777769</v>
      </c>
    </row>
    <row r="35" spans="1:6" s="3" customFormat="1" ht="18.75" x14ac:dyDescent="0.3">
      <c r="A35" s="41"/>
      <c r="B35" s="18" t="s">
        <v>53</v>
      </c>
      <c r="C35" s="12">
        <f>C36+C37+C38+C39+C40+C41+C42</f>
        <v>2456607456.1300001</v>
      </c>
      <c r="D35" s="12">
        <f>D36+D37+D38+D39+D40+D41+D42</f>
        <v>2875309230.4299998</v>
      </c>
      <c r="E35" s="12">
        <f t="shared" si="0"/>
        <v>418701774.29999971</v>
      </c>
      <c r="F35" s="35">
        <f t="shared" si="1"/>
        <v>117.04390228301264</v>
      </c>
    </row>
    <row r="36" spans="1:6" ht="43.5" customHeight="1" x14ac:dyDescent="0.3">
      <c r="A36" s="40" t="s">
        <v>15</v>
      </c>
      <c r="B36" s="16" t="s">
        <v>98</v>
      </c>
      <c r="C36" s="23">
        <v>1430254161.1600001</v>
      </c>
      <c r="D36" s="23">
        <v>1434749418.1800001</v>
      </c>
      <c r="E36" s="23">
        <f t="shared" si="0"/>
        <v>4495257.0199999809</v>
      </c>
      <c r="F36" s="37">
        <f t="shared" si="1"/>
        <v>100.31429777602283</v>
      </c>
    </row>
    <row r="37" spans="1:6" ht="18.75" x14ac:dyDescent="0.3">
      <c r="A37" s="40" t="s">
        <v>16</v>
      </c>
      <c r="B37" s="16" t="s">
        <v>5</v>
      </c>
      <c r="C37" s="23">
        <v>95101938.439999998</v>
      </c>
      <c r="D37" s="23">
        <v>25549536.550000001</v>
      </c>
      <c r="E37" s="23">
        <f t="shared" si="0"/>
        <v>-69552401.890000001</v>
      </c>
      <c r="F37" s="37">
        <f t="shared" si="1"/>
        <v>26.865421429994569</v>
      </c>
    </row>
    <row r="38" spans="1:6" ht="37.5" x14ac:dyDescent="0.3">
      <c r="A38" s="40" t="s">
        <v>17</v>
      </c>
      <c r="B38" s="16" t="s">
        <v>99</v>
      </c>
      <c r="C38" s="23">
        <v>262980222.55000001</v>
      </c>
      <c r="D38" s="23">
        <v>624939581.65999997</v>
      </c>
      <c r="E38" s="23">
        <f t="shared" si="0"/>
        <v>361959359.10999995</v>
      </c>
      <c r="F38" s="37">
        <f t="shared" si="1"/>
        <v>237.63748300166608</v>
      </c>
    </row>
    <row r="39" spans="1:6" ht="37.5" x14ac:dyDescent="0.3">
      <c r="A39" s="40" t="s">
        <v>18</v>
      </c>
      <c r="B39" s="16" t="s">
        <v>6</v>
      </c>
      <c r="C39" s="23">
        <v>200401703.13999999</v>
      </c>
      <c r="D39" s="23">
        <v>272294315.87</v>
      </c>
      <c r="E39" s="23">
        <f t="shared" si="0"/>
        <v>71892612.730000019</v>
      </c>
      <c r="F39" s="37">
        <f t="shared" si="1"/>
        <v>135.87425236589735</v>
      </c>
    </row>
    <row r="40" spans="1:6" ht="18.75" x14ac:dyDescent="0.3">
      <c r="A40" s="40" t="s">
        <v>20</v>
      </c>
      <c r="B40" s="16" t="s">
        <v>19</v>
      </c>
      <c r="C40" s="23">
        <v>1474398.75</v>
      </c>
      <c r="D40" s="23">
        <v>4181266.54</v>
      </c>
      <c r="E40" s="23">
        <f t="shared" si="0"/>
        <v>2706867.79</v>
      </c>
      <c r="F40" s="37">
        <f t="shared" si="1"/>
        <v>283.59129713044047</v>
      </c>
    </row>
    <row r="41" spans="1:6" ht="18.75" x14ac:dyDescent="0.3">
      <c r="A41" s="40" t="s">
        <v>21</v>
      </c>
      <c r="B41" s="16" t="s">
        <v>23</v>
      </c>
      <c r="C41" s="23">
        <v>414698710.75999999</v>
      </c>
      <c r="D41" s="23">
        <v>500340966.33999997</v>
      </c>
      <c r="E41" s="23">
        <f t="shared" si="0"/>
        <v>85642255.579999983</v>
      </c>
      <c r="F41" s="37">
        <f t="shared" si="1"/>
        <v>120.65168117427885</v>
      </c>
    </row>
    <row r="42" spans="1:6" ht="18.75" x14ac:dyDescent="0.3">
      <c r="A42" s="40" t="s">
        <v>22</v>
      </c>
      <c r="B42" s="16" t="s">
        <v>25</v>
      </c>
      <c r="C42" s="23">
        <v>51696321.329999998</v>
      </c>
      <c r="D42" s="23">
        <v>13254145.289999999</v>
      </c>
      <c r="E42" s="23">
        <f t="shared" si="0"/>
        <v>-38442176.039999999</v>
      </c>
      <c r="F42" s="37">
        <f t="shared" si="1"/>
        <v>25.638468945194482</v>
      </c>
    </row>
    <row r="43" spans="1:6" ht="18.75" x14ac:dyDescent="0.3">
      <c r="A43" s="40" t="s">
        <v>27</v>
      </c>
      <c r="B43" s="16" t="s">
        <v>26</v>
      </c>
      <c r="C43" s="24">
        <v>4527916.09</v>
      </c>
      <c r="D43" s="24">
        <v>-12453167.029999999</v>
      </c>
      <c r="E43" s="23">
        <f t="shared" si="0"/>
        <v>-16981083.119999997</v>
      </c>
      <c r="F43" s="37">
        <f t="shared" si="1"/>
        <v>-275.03087032692781</v>
      </c>
    </row>
    <row r="44" spans="1:6" ht="18.75" x14ac:dyDescent="0.25">
      <c r="A44" s="42" t="s">
        <v>65</v>
      </c>
      <c r="B44" s="19" t="s">
        <v>55</v>
      </c>
      <c r="C44" s="20">
        <f>C45+C51+C52+C54+C55+C50+C53</f>
        <v>15720539308.510002</v>
      </c>
      <c r="D44" s="20">
        <f>D45+D51+D52+D54+D55+D50+D53</f>
        <v>14167584034.51</v>
      </c>
      <c r="E44" s="20">
        <f t="shared" si="0"/>
        <v>-1552955274.0000019</v>
      </c>
      <c r="F44" s="33">
        <f t="shared" si="1"/>
        <v>90.121488560132661</v>
      </c>
    </row>
    <row r="45" spans="1:6" ht="37.5" x14ac:dyDescent="0.25">
      <c r="A45" s="36" t="s">
        <v>63</v>
      </c>
      <c r="B45" s="22" t="s">
        <v>64</v>
      </c>
      <c r="C45" s="23">
        <v>15560563634.450001</v>
      </c>
      <c r="D45" s="23">
        <v>12614508520.48</v>
      </c>
      <c r="E45" s="23">
        <f t="shared" si="0"/>
        <v>-2946055113.9700012</v>
      </c>
      <c r="F45" s="37">
        <f t="shared" si="1"/>
        <v>81.06716965285473</v>
      </c>
    </row>
    <row r="46" spans="1:6" ht="37.5" x14ac:dyDescent="0.3">
      <c r="A46" s="43" t="s">
        <v>71</v>
      </c>
      <c r="B46" s="16" t="s">
        <v>56</v>
      </c>
      <c r="C46" s="23">
        <v>2990658600</v>
      </c>
      <c r="D46" s="23">
        <v>3549377000</v>
      </c>
      <c r="E46" s="23">
        <f t="shared" si="0"/>
        <v>558718400</v>
      </c>
      <c r="F46" s="37">
        <f t="shared" si="1"/>
        <v>118.68211904896133</v>
      </c>
    </row>
    <row r="47" spans="1:6" ht="37.5" x14ac:dyDescent="0.3">
      <c r="A47" s="43" t="s">
        <v>72</v>
      </c>
      <c r="B47" s="16" t="s">
        <v>57</v>
      </c>
      <c r="C47" s="23">
        <v>7454116014.3100004</v>
      </c>
      <c r="D47" s="23">
        <v>6523500439.2700005</v>
      </c>
      <c r="E47" s="23">
        <f t="shared" si="0"/>
        <v>-930615575.03999996</v>
      </c>
      <c r="F47" s="37">
        <f t="shared" si="1"/>
        <v>87.515413319923439</v>
      </c>
    </row>
    <row r="48" spans="1:6" ht="37.5" x14ac:dyDescent="0.3">
      <c r="A48" s="43" t="s">
        <v>73</v>
      </c>
      <c r="B48" s="16" t="s">
        <v>58</v>
      </c>
      <c r="C48" s="23">
        <v>2133670062.53</v>
      </c>
      <c r="D48" s="23">
        <v>1827438908.22</v>
      </c>
      <c r="E48" s="23">
        <f t="shared" si="0"/>
        <v>-306231154.30999994</v>
      </c>
      <c r="F48" s="37">
        <f t="shared" si="1"/>
        <v>85.647680037892727</v>
      </c>
    </row>
    <row r="49" spans="1:6" ht="18.75" x14ac:dyDescent="0.3">
      <c r="A49" s="43" t="s">
        <v>74</v>
      </c>
      <c r="B49" s="16" t="s">
        <v>59</v>
      </c>
      <c r="C49" s="23">
        <v>2982118957.6100001</v>
      </c>
      <c r="D49" s="23">
        <v>714192172.99000001</v>
      </c>
      <c r="E49" s="23">
        <f t="shared" si="0"/>
        <v>-2267926784.6199999</v>
      </c>
      <c r="F49" s="37">
        <f t="shared" si="1"/>
        <v>23.949151027911533</v>
      </c>
    </row>
    <row r="50" spans="1:6" ht="37.5" x14ac:dyDescent="0.3">
      <c r="A50" s="43" t="s">
        <v>75</v>
      </c>
      <c r="B50" s="16" t="s">
        <v>76</v>
      </c>
      <c r="C50" s="23">
        <v>157378613.03</v>
      </c>
      <c r="D50" s="23">
        <v>1716256654.9400001</v>
      </c>
      <c r="E50" s="23">
        <f t="shared" si="0"/>
        <v>1558878041.9100001</v>
      </c>
      <c r="F50" s="37">
        <f t="shared" si="1"/>
        <v>1090.5272462992427</v>
      </c>
    </row>
    <row r="51" spans="1:6" ht="37.5" x14ac:dyDescent="0.3">
      <c r="A51" s="43" t="s">
        <v>69</v>
      </c>
      <c r="B51" s="16" t="s">
        <v>70</v>
      </c>
      <c r="C51" s="23">
        <v>3661332</v>
      </c>
      <c r="D51" s="23">
        <v>10447215.99</v>
      </c>
      <c r="E51" s="23">
        <f t="shared" si="0"/>
        <v>6785883.9900000002</v>
      </c>
      <c r="F51" s="37">
        <f>D51/C51*100</f>
        <v>285.3392150725474</v>
      </c>
    </row>
    <row r="52" spans="1:6" ht="22.5" customHeight="1" x14ac:dyDescent="0.3">
      <c r="A52" s="44" t="s">
        <v>66</v>
      </c>
      <c r="B52" s="16" t="s">
        <v>60</v>
      </c>
      <c r="C52" s="23">
        <v>27816100.93</v>
      </c>
      <c r="D52" s="23">
        <v>11192170.210000001</v>
      </c>
      <c r="E52" s="23">
        <f t="shared" si="0"/>
        <v>-16623930.719999999</v>
      </c>
      <c r="F52" s="37">
        <f t="shared" si="1"/>
        <v>40.23630140746689</v>
      </c>
    </row>
    <row r="53" spans="1:6" ht="112.5" x14ac:dyDescent="0.3">
      <c r="A53" s="45" t="s">
        <v>87</v>
      </c>
      <c r="B53" s="16" t="s">
        <v>97</v>
      </c>
      <c r="C53" s="23">
        <v>-38450</v>
      </c>
      <c r="D53" s="23">
        <v>0</v>
      </c>
      <c r="E53" s="23">
        <f t="shared" si="0"/>
        <v>38450</v>
      </c>
      <c r="F53" s="37">
        <f t="shared" si="1"/>
        <v>0</v>
      </c>
    </row>
    <row r="54" spans="1:6" ht="78.75" customHeight="1" thickBot="1" x14ac:dyDescent="0.3">
      <c r="A54" s="46" t="s">
        <v>67</v>
      </c>
      <c r="B54" s="47" t="s">
        <v>100</v>
      </c>
      <c r="C54" s="48">
        <v>279662224.42000002</v>
      </c>
      <c r="D54" s="48">
        <v>172571724.19999999</v>
      </c>
      <c r="E54" s="48">
        <f t="shared" si="0"/>
        <v>-107090500.22000003</v>
      </c>
      <c r="F54" s="49">
        <f t="shared" si="1"/>
        <v>61.707198588547932</v>
      </c>
    </row>
    <row r="55" spans="1:6" ht="57.75" customHeight="1" thickBot="1" x14ac:dyDescent="0.3">
      <c r="A55" s="50" t="s">
        <v>68</v>
      </c>
      <c r="B55" s="51" t="s">
        <v>61</v>
      </c>
      <c r="C55" s="52">
        <v>-308504146.31999999</v>
      </c>
      <c r="D55" s="52">
        <v>-357392251.31</v>
      </c>
      <c r="E55" s="52">
        <f>D55-C55</f>
        <v>-48888104.99000001</v>
      </c>
      <c r="F55" s="53">
        <f t="shared" si="1"/>
        <v>115.84682266775441</v>
      </c>
    </row>
    <row r="56" spans="1:6" x14ac:dyDescent="0.25">
      <c r="B56" s="1"/>
      <c r="D56" s="5"/>
    </row>
    <row r="57" spans="1:6" x14ac:dyDescent="0.25">
      <c r="C57" s="5"/>
      <c r="D57" s="5"/>
    </row>
    <row r="58" spans="1:6" x14ac:dyDescent="0.25">
      <c r="C58" s="5"/>
      <c r="D58" s="5"/>
      <c r="E58" s="5"/>
      <c r="F58" s="5"/>
    </row>
    <row r="59" spans="1:6" x14ac:dyDescent="0.25">
      <c r="C59" s="5"/>
      <c r="D59" s="5"/>
      <c r="E59" s="5"/>
      <c r="F59" s="5"/>
    </row>
    <row r="60" spans="1:6" x14ac:dyDescent="0.25">
      <c r="C60" s="5"/>
    </row>
    <row r="61" spans="1:6" x14ac:dyDescent="0.25">
      <c r="C61" s="5"/>
      <c r="D61" s="5"/>
    </row>
    <row r="63" spans="1:6" x14ac:dyDescent="0.25">
      <c r="C63" s="5"/>
      <c r="D63" s="6"/>
    </row>
    <row r="64" spans="1:6" x14ac:dyDescent="0.25">
      <c r="D64" s="5"/>
    </row>
  </sheetData>
  <mergeCells count="4">
    <mergeCell ref="A4:A5"/>
    <mergeCell ref="B4:B5"/>
    <mergeCell ref="E4:F4"/>
    <mergeCell ref="A2:F2"/>
  </mergeCells>
  <printOptions horizontalCentered="1"/>
  <pageMargins left="0.15748031496062992" right="0.15748031496062992" top="0.35433070866141736" bottom="0.31496062992125984" header="0.31496062992125984" footer="0.31496062992125984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12 месяцев</vt:lpstr>
      <vt:lpstr>'12 месяцев'!Заголовки_для_печати</vt:lpstr>
      <vt:lpstr>'12 месяцев'!Область_печати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2023-10-20T12:40:03Z</dcterms:modified>
</cp:coreProperties>
</file>