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hovSV\Desktop\Астахов\на сайт 2022\2024\1 кв\"/>
    </mc:Choice>
  </mc:AlternateContent>
  <bookViews>
    <workbookView xWindow="0" yWindow="0" windowWidth="28800" windowHeight="12585"/>
  </bookViews>
  <sheets>
    <sheet name="Исполнение к плану" sheetId="1" r:id="rId1"/>
  </sheets>
  <definedNames>
    <definedName name="_xlnm.Print_Titles" localSheetId="0">'Исполнение к плану'!$3:$4</definedName>
    <definedName name="_xlnm.Print_Area" localSheetId="0">'Исполнение к плану'!$A$1:$E$62</definedName>
  </definedNames>
  <calcPr calcId="15251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D30" i="1" l="1"/>
  <c r="C30" i="1"/>
  <c r="D50" i="1" l="1"/>
  <c r="C10" i="1" l="1"/>
  <c r="D10" i="1"/>
  <c r="C50" i="1" l="1"/>
  <c r="C38" i="1"/>
  <c r="C34" i="1"/>
  <c r="C7" i="1"/>
  <c r="C6" i="1" l="1"/>
  <c r="C62" i="1" l="1"/>
  <c r="D7" i="1"/>
  <c r="D34" i="1"/>
  <c r="D38" i="1"/>
  <c r="D6" i="1" l="1"/>
  <c r="E6" i="1" s="1"/>
  <c r="D62" i="1" l="1"/>
  <c r="E62" i="1" s="1"/>
</calcChain>
</file>

<file path=xl/sharedStrings.xml><?xml version="1.0" encoding="utf-8"?>
<sst xmlns="http://schemas.openxmlformats.org/spreadsheetml/2006/main" count="120" uniqueCount="118">
  <si>
    <t>Код дохода</t>
  </si>
  <si>
    <t>Наименование показателя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</si>
  <si>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</si>
  <si>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</si>
  <si>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</si>
  <si>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</si>
  <si>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1 01 01 000 00 0000 110</t>
  </si>
  <si>
    <t>Налог на прибыль организаций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</si>
  <si>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</si>
  <si>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</si>
  <si>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</si>
  <si>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</si>
  <si>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</si>
  <si>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</si>
  <si>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</si>
  <si>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</si>
  <si>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1 06 00 000 00 0000 000</t>
  </si>
  <si>
    <t>НАЛОГИ НА ИМУЩЕСТВО</t>
  </si>
  <si>
    <t>1 06 02 000 02 0000 110</t>
  </si>
  <si>
    <t>Налог на имущество организаций</t>
  </si>
  <si>
    <t>1 06 04 000 02 0000 110</t>
  </si>
  <si>
    <t>Транспортный налог</t>
  </si>
  <si>
    <t>1 06 05 000 02 0000 110</t>
  </si>
  <si>
    <t>Налог на игорный бизнес</t>
  </si>
  <si>
    <t>1 07 00 000 00 0000 000</t>
  </si>
  <si>
    <t>НАЛОГИ, СБОРЫ И РЕГУЛЯРНЫЕ ПЛАТЕЖИ ЗА ПОЛЬЗОВАНИЕ ПРИРОДНЫМИ РЕСУРСАМИ</t>
  </si>
  <si>
    <t>1 07 01 000 01 0000 110</t>
  </si>
  <si>
    <t>Налог на добычу полезных ископаемых</t>
  </si>
  <si>
    <t>1 07 04 000 01 0000 110</t>
  </si>
  <si>
    <t>Сборы за пользование объектами животного мира и за пользование объектами водных биологических ресурсов</t>
  </si>
  <si>
    <t>1 08 00 000 00 0000 000</t>
  </si>
  <si>
    <t>ГОСУДАРСТВЕННАЯ ПОШЛИНА</t>
  </si>
  <si>
    <t>1 09 00 000 00 0000 000</t>
  </si>
  <si>
    <t>ЗАДОЛЖЕННОСТЬ И ПЕРЕРАСЧЕТЫ ПО ОТМЕНЕННЫМ НАЛОГАМ, СБОРАМ И ИНЫМ ОБЯЗАТЕЛЬНЫМ ПЛАТЕЖАМ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</si>
  <si>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</si>
  <si>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</si>
  <si>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</si>
  <si>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</si>
  <si>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</si>
  <si>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(РАБОТ) И КОМПЕНСАЦИИ ЗАТРАТ ГОСУДАРСТВА</t>
  </si>
  <si>
    <t>1 14 00 000 00 0000 000</t>
  </si>
  <si>
    <t>ДОХОДЫ ОТ ПРОДАЖИ МАТЕРИАЛЬНЫХ И НЕМАТЕРИАЛЬНЫХ АКТИВОВ</t>
  </si>
  <si>
    <t>1 15 00 000 00 0000 000</t>
  </si>
  <si>
    <t>АДМИНИСТРАТИВНЫЕ ПЛАТЕЖИ И СБОРЫ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</si>
  <si>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</si>
  <si>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</si>
  <si>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</si>
  <si>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</si>
  <si>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</si>
  <si>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</si>
  <si>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</si>
  <si>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</si>
  <si>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</si>
  <si>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</si>
  <si>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</si>
  <si>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</si>
  <si>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2 03 00000 00 0000 000</t>
  </si>
  <si>
    <t xml:space="preserve">Безвозмездные поступления от государственных (муниципальных) организаций 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</si>
  <si>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</si>
  <si>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</si>
  <si>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</si>
  <si>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 имеющих целевое назначение, прошлых лет</t>
  </si>
  <si>
    <t>ДОХОДЫ - всего</t>
  </si>
  <si>
    <t>2 07 00000 00 0000 000</t>
  </si>
  <si>
    <t>Прочие безвозмездные поступления</t>
  </si>
  <si>
    <t>2 02 10000 00 0000 150</t>
  </si>
  <si>
    <t>2 02 20000 00 0000 150</t>
  </si>
  <si>
    <t>2 02 30000 00 0000 150</t>
  </si>
  <si>
    <t>2 02 40000 00 0000 150</t>
  </si>
  <si>
    <t>Налог на профессиональный доход</t>
  </si>
  <si>
    <t>1 05 06 000 01 0000 110</t>
  </si>
  <si>
    <t>Безвозмездные поступления от негосударственных организаций</t>
  </si>
  <si>
    <t>2 04 00000 00 0000 000</t>
  </si>
  <si>
    <t>1 03 02 10001 0000 110</t>
  </si>
  <si>
    <t>Акцизы на пиво, напитки, изготавливаемые на основе пива, производимые на территории Российской Федерации</t>
  </si>
  <si>
    <t>1 03 02 14001 0000 110</t>
  </si>
  <si>
    <t xml:space="preserve"> Доходы от уплаты акцизов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подлежащие распределению в бюджеты субъектов Российской Федерации</t>
  </si>
  <si>
    <t>1 03 02 19001 0000 110</t>
  </si>
  <si>
    <t xml:space="preserve">  Доходы от уплаты акцизов на этиловый спирт из пищевого сырья, винный спирт, виноградный спирт (за исключением дистиллятов винного, виноградного, плодового, коньячного, кальвадосного, вискового),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</si>
  <si>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Доходы от уплаты акцизов на этиловый спирт из пищевого сырья (дистилляты винный, виноградный, плодовый, коньячный, кальвадосный, висковый),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</si>
  <si>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 Доходы от уплаты акцизов на спиртосодержащую продукцию, производимую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</si>
  <si>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000 1030223101 0000 110</t>
  </si>
  <si>
    <t xml:space="preserve"> 000 1030223201 0000 110</t>
  </si>
  <si>
    <t xml:space="preserve"> 000 1030224101 0000 110</t>
  </si>
  <si>
    <t xml:space="preserve"> 000 1030224201 0000 110</t>
  </si>
  <si>
    <t xml:space="preserve"> 000 1030225101 0000 110</t>
  </si>
  <si>
    <t xml:space="preserve"> 000 1030225201 0000 110</t>
  </si>
  <si>
    <t xml:space="preserve"> 000 1030226101 0000 110</t>
  </si>
  <si>
    <t xml:space="preserve"> 000 1030226201 0000 110</t>
  </si>
  <si>
    <t xml:space="preserve">  Доходы от уплаты акцизов на этиловый спирт из непищевого сырья, производимый на территории Российской Федерации, направляемые в уполномоченный территориальный орган Федерального казначейства для распределения между бюджетами субъектов Российской Федерации (по нормативам, установленным федеральным законом о федеральном бюджете)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</si>
  <si>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</si>
  <si>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</si>
  <si>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</si>
  <si>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</si>
  <si>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</si>
  <si>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</si>
  <si>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</si>
  <si>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</si>
  <si>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</si>
  <si>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</si>
  <si>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</si>
  <si>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реализации национального проекта "Безопасные качественные дороги")</t>
  </si>
  <si>
    <t>1 03 02 20001 0000 110</t>
  </si>
  <si>
    <t xml:space="preserve"> 1 03 02 21001 0000 110</t>
  </si>
  <si>
    <t xml:space="preserve"> 1 03 02 22001 0000 110</t>
  </si>
  <si>
    <t xml:space="preserve">  1 03 02 23001 0000 110</t>
  </si>
  <si>
    <t xml:space="preserve"> 1 03 02 24001 0000 110</t>
  </si>
  <si>
    <t xml:space="preserve"> 1 03 02 25001 0000 110</t>
  </si>
  <si>
    <t>1 03 02 26001 0000 110</t>
  </si>
  <si>
    <t>(руб.)</t>
  </si>
  <si>
    <t xml:space="preserve"> 1 05 03 00001 0000 110</t>
  </si>
  <si>
    <t>Единый сельскохозяйственный налог</t>
  </si>
  <si>
    <t>2 08 00000 00 0000 000</t>
  </si>
  <si>
    <t>Перечисления из бюджетов субъектов Российской Федерации (в бюджеты субъектов Российской Федерации)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</si>
  <si>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Поступило за 1 квартал 2024 года                                                                                                                                                                                                                                      </t>
  </si>
  <si>
    <t>% выполнения годовых плановых показателей</t>
  </si>
  <si>
    <t>Утверждено в бюджете на 2024 год</t>
  </si>
  <si>
    <t>Сведения об исполнении бюджета Астраханской области за первый квартал 2024 года по доходам в разрезе видов доходов в сравнении с запланированными значениями на соответствующий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</si>
</sst>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;[Red]\-#,##0.00;0.00"/>
    <numFmt numFmtId="166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3" tint="0.39997558519241921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i/>
      <sz val="16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2" fillId="0" borderId="0"/>
    <xf numFmtId="0" fontId="13" fillId="0" borderId="0"/>
    <xf numFmtId="0" fontId="14" fillId="0" borderId="0"/>
    <xf numFmtId="4" fontId="15" fillId="0" borderId="5">
      <alignment horizontal="right"/>
    </xf>
    <xf numFmtId="49" fontId="16" fillId="0" borderId="5">
      <alignment horizontal="center"/>
    </xf>
    <xf numFmtId="0" fontId="16" fillId="0" borderId="6">
      <alignment horizontal="left" wrapText="1" indent="2"/>
    </xf>
    <xf numFmtId="43" fontId="2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/>
    <xf numFmtId="0" fontId="1" fillId="3" borderId="0" xfId="1" applyFill="1"/>
    <xf numFmtId="0" fontId="3" fillId="0" borderId="0" xfId="1" applyNumberFormat="1" applyFont="1" applyFill="1" applyAlignment="1" applyProtection="1">
      <alignment horizontal="right"/>
      <protection hidden="1"/>
    </xf>
    <xf numFmtId="0" fontId="10" fillId="0" borderId="0" xfId="1" applyNumberFormat="1" applyFont="1" applyFill="1" applyAlignment="1" applyProtection="1">
      <alignment horizontal="left"/>
      <protection hidden="1"/>
    </xf>
    <xf numFmtId="0" fontId="11" fillId="0" borderId="0" xfId="1" applyNumberFormat="1" applyFont="1" applyFill="1" applyAlignment="1" applyProtection="1">
      <alignment horizontal="left"/>
      <protection hidden="1"/>
    </xf>
    <xf numFmtId="164" fontId="17" fillId="4" borderId="2" xfId="1" applyNumberFormat="1" applyFont="1" applyFill="1" applyBorder="1" applyAlignment="1" applyProtection="1">
      <alignment horizontal="center" vertical="center"/>
      <protection hidden="1"/>
    </xf>
    <xf numFmtId="164" fontId="17" fillId="4" borderId="2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>
      <alignment vertical="center"/>
    </xf>
    <xf numFmtId="0" fontId="1" fillId="3" borderId="0" xfId="1" applyFill="1" applyAlignment="1">
      <alignment vertical="center"/>
    </xf>
    <xf numFmtId="166" fontId="20" fillId="0" borderId="0" xfId="1" applyNumberFormat="1" applyFont="1" applyAlignment="1">
      <alignment vertical="center"/>
    </xf>
    <xf numFmtId="43" fontId="1" fillId="3" borderId="0" xfId="14" applyFont="1" applyFill="1" applyAlignment="1">
      <alignment vertical="center"/>
    </xf>
    <xf numFmtId="43" fontId="1" fillId="3" borderId="0" xfId="1" applyNumberFormat="1" applyFill="1" applyAlignment="1">
      <alignment vertical="center"/>
    </xf>
    <xf numFmtId="164" fontId="19" fillId="3" borderId="4" xfId="1" applyNumberFormat="1" applyFont="1" applyFill="1" applyBorder="1" applyAlignment="1" applyProtection="1">
      <alignment horizontal="left" vertical="center" wrapText="1"/>
      <protection hidden="1"/>
    </xf>
    <xf numFmtId="164" fontId="1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13" applyNumberFormat="1" applyFont="1" applyBorder="1" applyProtection="1">
      <alignment horizontal="left" wrapText="1" indent="2"/>
    </xf>
    <xf numFmtId="164" fontId="17" fillId="4" borderId="2" xfId="1" applyNumberFormat="1" applyFont="1" applyFill="1" applyBorder="1" applyAlignment="1" applyProtection="1">
      <alignment horizontal="center" vertical="center" wrapText="1"/>
      <protection hidden="1"/>
    </xf>
    <xf numFmtId="164" fontId="17" fillId="2" borderId="2" xfId="1" applyNumberFormat="1" applyFont="1" applyFill="1" applyBorder="1" applyAlignment="1" applyProtection="1">
      <alignment horizontal="center" vertical="center"/>
      <protection hidden="1"/>
    </xf>
    <xf numFmtId="164" fontId="19" fillId="3" borderId="9" xfId="1" applyNumberFormat="1" applyFont="1" applyFill="1" applyBorder="1" applyAlignment="1" applyProtection="1">
      <alignment horizontal="left" vertical="center" wrapText="1"/>
      <protection hidden="1"/>
    </xf>
    <xf numFmtId="164" fontId="17" fillId="0" borderId="9" xfId="1" applyNumberFormat="1" applyFont="1" applyFill="1" applyBorder="1" applyAlignment="1" applyProtection="1">
      <alignment horizontal="center" vertical="center" wrapText="1"/>
      <protection hidden="1"/>
    </xf>
    <xf numFmtId="164" fontId="19" fillId="3" borderId="10" xfId="1" applyNumberFormat="1" applyFont="1" applyFill="1" applyBorder="1" applyAlignment="1" applyProtection="1">
      <alignment horizontal="left" vertical="center" wrapText="1"/>
      <protection hidden="1"/>
    </xf>
    <xf numFmtId="164" fontId="17" fillId="3" borderId="9" xfId="1" applyNumberFormat="1" applyFont="1" applyFill="1" applyBorder="1" applyAlignment="1" applyProtection="1">
      <alignment horizontal="left" vertical="center" wrapText="1"/>
      <protection hidden="1"/>
    </xf>
    <xf numFmtId="164" fontId="17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10" xfId="13" applyNumberFormat="1" applyFont="1" applyBorder="1" applyProtection="1">
      <alignment horizontal="left" wrapText="1" indent="2"/>
    </xf>
    <xf numFmtId="164" fontId="19" fillId="0" borderId="9" xfId="1" applyNumberFormat="1" applyFont="1" applyFill="1" applyBorder="1" applyAlignment="1" applyProtection="1">
      <alignment horizontal="center" vertical="center" wrapText="1"/>
      <protection hidden="1"/>
    </xf>
    <xf numFmtId="164" fontId="17" fillId="3" borderId="10" xfId="1" applyNumberFormat="1" applyFont="1" applyFill="1" applyBorder="1" applyAlignment="1" applyProtection="1">
      <alignment horizontal="left" vertical="center" wrapText="1"/>
      <protection hidden="1"/>
    </xf>
    <xf numFmtId="164" fontId="19" fillId="0" borderId="10" xfId="1" applyNumberFormat="1" applyFont="1" applyFill="1" applyBorder="1" applyAlignment="1" applyProtection="1">
      <alignment horizontal="center" vertical="center" wrapText="1"/>
      <protection hidden="1"/>
    </xf>
    <xf numFmtId="164" fontId="17" fillId="3" borderId="11" xfId="1" applyNumberFormat="1" applyFont="1" applyFill="1" applyBorder="1" applyAlignment="1" applyProtection="1">
      <alignment horizontal="center" vertical="center"/>
      <protection hidden="1"/>
    </xf>
    <xf numFmtId="164" fontId="17" fillId="3" borderId="12" xfId="1" applyNumberFormat="1" applyFont="1" applyFill="1" applyBorder="1" applyAlignment="1" applyProtection="1">
      <alignment horizontal="center" vertical="center"/>
      <protection hidden="1"/>
    </xf>
    <xf numFmtId="49" fontId="18" fillId="0" borderId="11" xfId="12" applyNumberFormat="1" applyFont="1" applyBorder="1" applyProtection="1">
      <alignment horizontal="center"/>
    </xf>
    <xf numFmtId="164" fontId="19" fillId="3" borderId="13" xfId="1" applyNumberFormat="1" applyFont="1" applyFill="1" applyBorder="1" applyAlignment="1" applyProtection="1">
      <alignment horizontal="center" vertical="center"/>
      <protection hidden="1"/>
    </xf>
    <xf numFmtId="164" fontId="17" fillId="3" borderId="13" xfId="1" applyNumberFormat="1" applyFont="1" applyFill="1" applyBorder="1" applyAlignment="1" applyProtection="1">
      <alignment horizontal="center" vertical="center"/>
      <protection hidden="1"/>
    </xf>
    <xf numFmtId="164" fontId="19" fillId="3" borderId="11" xfId="1" applyNumberFormat="1" applyFont="1" applyFill="1" applyBorder="1" applyAlignment="1" applyProtection="1">
      <alignment horizontal="center" vertical="center"/>
      <protection hidden="1"/>
    </xf>
    <xf numFmtId="164" fontId="19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17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19" fillId="3" borderId="12" xfId="1" applyNumberFormat="1" applyFont="1" applyFill="1" applyBorder="1" applyAlignment="1" applyProtection="1">
      <alignment horizontal="center" vertical="center"/>
      <protection hidden="1"/>
    </xf>
    <xf numFmtId="164" fontId="19" fillId="3" borderId="14" xfId="1" applyNumberFormat="1" applyFont="1" applyFill="1" applyBorder="1" applyAlignment="1" applyProtection="1">
      <alignment horizontal="center" vertical="center"/>
      <protection hidden="1"/>
    </xf>
    <xf numFmtId="164" fontId="19" fillId="3" borderId="15" xfId="1" applyNumberFormat="1" applyFont="1" applyFill="1" applyBorder="1" applyAlignment="1" applyProtection="1">
      <alignment horizontal="left" vertical="center" wrapText="1"/>
      <protection hidden="1"/>
    </xf>
    <xf numFmtId="164" fontId="19" fillId="0" borderId="15" xfId="1" applyNumberFormat="1" applyFont="1" applyFill="1" applyBorder="1" applyAlignment="1" applyProtection="1">
      <alignment horizontal="center" vertical="center" wrapText="1"/>
      <protection hidden="1"/>
    </xf>
    <xf numFmtId="164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4" fontId="17" fillId="6" borderId="2" xfId="1" applyNumberFormat="1" applyFont="1" applyFill="1" applyBorder="1" applyAlignment="1" applyProtection="1">
      <alignment horizontal="left" vertical="center" wrapText="1"/>
      <protection hidden="1"/>
    </xf>
    <xf numFmtId="164" fontId="17" fillId="6" borderId="2" xfId="1" applyNumberFormat="1" applyFont="1" applyFill="1" applyBorder="1" applyAlignment="1" applyProtection="1">
      <alignment horizontal="center" vertical="center"/>
      <protection hidden="1"/>
    </xf>
    <xf numFmtId="164" fontId="2" fillId="0" borderId="7" xfId="1" applyNumberFormat="1" applyFont="1" applyFill="1" applyBorder="1" applyAlignment="1" applyProtection="1">
      <alignment horizontal="center" vertical="center"/>
      <protection hidden="1"/>
    </xf>
    <xf numFmtId="164" fontId="2" fillId="0" borderId="8" xfId="1" applyNumberFormat="1" applyFont="1" applyFill="1" applyBorder="1" applyAlignment="1" applyProtection="1">
      <alignment horizontal="center" vertical="center"/>
      <protection hidden="1"/>
    </xf>
    <xf numFmtId="0" fontId="17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1" applyNumberFormat="1" applyFont="1" applyFill="1" applyBorder="1" applyAlignment="1" applyProtection="1">
      <alignment horizontal="center" vertical="center"/>
      <protection hidden="1"/>
    </xf>
    <xf numFmtId="0" fontId="17" fillId="0" borderId="3" xfId="1" applyNumberFormat="1" applyFont="1" applyFill="1" applyBorder="1" applyAlignment="1" applyProtection="1">
      <alignment horizontal="center" vertical="center"/>
      <protection hidden="1"/>
    </xf>
    <xf numFmtId="164" fontId="17" fillId="5" borderId="10" xfId="9" applyNumberFormat="1" applyFont="1" applyFill="1" applyBorder="1" applyAlignment="1" applyProtection="1">
      <alignment horizontal="center" vertical="center"/>
      <protection hidden="1"/>
    </xf>
    <xf numFmtId="4" fontId="15" fillId="0" borderId="5" xfId="11" applyNumberFormat="1" applyProtection="1">
      <alignment horizontal="right"/>
    </xf>
    <xf numFmtId="0" fontId="22" fillId="0" borderId="4" xfId="13" applyNumberFormat="1" applyFont="1" applyFill="1" applyBorder="1" applyProtection="1">
      <alignment horizontal="left" wrapText="1" indent="2"/>
    </xf>
    <xf numFmtId="0" fontId="17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1" applyNumberFormat="1" applyFont="1" applyFill="1" applyBorder="1" applyAlignment="1" applyProtection="1">
      <alignment horizontal="center" vertical="center" wrapText="1"/>
      <protection hidden="1"/>
    </xf>
    <xf numFmtId="164" fontId="17" fillId="4" borderId="16" xfId="1" applyNumberFormat="1" applyFont="1" applyFill="1" applyBorder="1" applyAlignment="1" applyProtection="1">
      <alignment horizontal="center" vertical="center"/>
      <protection hidden="1"/>
    </xf>
    <xf numFmtId="164" fontId="17" fillId="6" borderId="16" xfId="1" applyNumberFormat="1" applyFont="1" applyFill="1" applyBorder="1" applyAlignment="1" applyProtection="1">
      <alignment horizontal="center" vertical="center"/>
      <protection hidden="1"/>
    </xf>
    <xf numFmtId="164" fontId="17" fillId="0" borderId="19" xfId="9" applyNumberFormat="1" applyFont="1" applyFill="1" applyBorder="1" applyAlignment="1" applyProtection="1">
      <alignment horizontal="center" vertical="center"/>
      <protection hidden="1"/>
    </xf>
    <xf numFmtId="164" fontId="17" fillId="0" borderId="20" xfId="9" applyNumberFormat="1" applyFont="1" applyFill="1" applyBorder="1" applyAlignment="1" applyProtection="1">
      <alignment horizontal="center" vertical="center"/>
      <protection hidden="1"/>
    </xf>
    <xf numFmtId="164" fontId="17" fillId="5" borderId="19" xfId="9" applyNumberFormat="1" applyFont="1" applyFill="1" applyBorder="1" applyAlignment="1" applyProtection="1">
      <alignment horizontal="center" vertical="center"/>
      <protection hidden="1"/>
    </xf>
    <xf numFmtId="164" fontId="19" fillId="0" borderId="21" xfId="1" applyNumberFormat="1" applyFont="1" applyFill="1" applyBorder="1" applyAlignment="1" applyProtection="1">
      <alignment horizontal="center" vertical="center" wrapText="1"/>
      <protection hidden="1"/>
    </xf>
    <xf numFmtId="164" fontId="19" fillId="0" borderId="21" xfId="9" applyNumberFormat="1" applyFont="1" applyFill="1" applyBorder="1" applyAlignment="1" applyProtection="1">
      <alignment horizontal="center" vertical="center"/>
      <protection hidden="1"/>
    </xf>
    <xf numFmtId="164" fontId="19" fillId="5" borderId="21" xfId="9" applyNumberFormat="1" applyFont="1" applyFill="1" applyBorder="1" applyAlignment="1" applyProtection="1">
      <alignment horizontal="center" vertical="center"/>
      <protection hidden="1"/>
    </xf>
    <xf numFmtId="164" fontId="17" fillId="0" borderId="21" xfId="9" applyNumberFormat="1" applyFont="1" applyFill="1" applyBorder="1" applyAlignment="1" applyProtection="1">
      <alignment horizontal="right" vertical="center"/>
      <protection hidden="1"/>
    </xf>
    <xf numFmtId="164" fontId="17" fillId="0" borderId="20" xfId="9" applyNumberFormat="1" applyFont="1" applyFill="1" applyBorder="1" applyAlignment="1" applyProtection="1">
      <alignment horizontal="right" vertical="center"/>
      <protection hidden="1"/>
    </xf>
    <xf numFmtId="164" fontId="19" fillId="0" borderId="19" xfId="9" applyNumberFormat="1" applyFont="1" applyFill="1" applyBorder="1" applyAlignment="1" applyProtection="1">
      <alignment horizontal="center" vertical="center"/>
      <protection hidden="1"/>
    </xf>
    <xf numFmtId="164" fontId="19" fillId="0" borderId="22" xfId="9" applyNumberFormat="1" applyFont="1" applyFill="1" applyBorder="1" applyAlignment="1" applyProtection="1">
      <alignment horizontal="center" vertical="center"/>
      <protection hidden="1"/>
    </xf>
    <xf numFmtId="164" fontId="19" fillId="0" borderId="21" xfId="1" applyNumberFormat="1" applyFont="1" applyFill="1" applyBorder="1" applyAlignment="1" applyProtection="1">
      <alignment horizontal="center" vertical="center"/>
      <protection hidden="1"/>
    </xf>
    <xf numFmtId="164" fontId="19" fillId="0" borderId="22" xfId="1" applyNumberFormat="1" applyFont="1" applyFill="1" applyBorder="1" applyAlignment="1" applyProtection="1">
      <alignment horizontal="center" vertical="center"/>
      <protection hidden="1"/>
    </xf>
    <xf numFmtId="164" fontId="19" fillId="0" borderId="19" xfId="1" applyNumberFormat="1" applyFont="1" applyFill="1" applyBorder="1" applyAlignment="1" applyProtection="1">
      <alignment horizontal="center" vertical="center"/>
      <protection hidden="1"/>
    </xf>
    <xf numFmtId="164" fontId="19" fillId="0" borderId="20" xfId="1" applyNumberFormat="1" applyFont="1" applyFill="1" applyBorder="1" applyAlignment="1" applyProtection="1">
      <alignment horizontal="center" vertical="center" wrapText="1"/>
      <protection hidden="1"/>
    </xf>
    <xf numFmtId="164" fontId="17" fillId="0" borderId="4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/>
    <xf numFmtId="0" fontId="23" fillId="0" borderId="0" xfId="1" applyNumberFormat="1" applyFont="1" applyFill="1" applyAlignment="1" applyProtection="1">
      <alignment horizontal="center" vertical="top" wrapText="1"/>
      <protection hidden="1"/>
    </xf>
  </cellXfs>
  <cellStyles count="15">
    <cellStyle name="Excel Built-in Normal" xfId="10"/>
    <cellStyle name="xl31" xfId="13"/>
    <cellStyle name="xl43" xfId="12"/>
    <cellStyle name="xl46" xfId="11"/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Финансовый" xfId="1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view="pageBreakPreview" zoomScale="40" zoomScaleNormal="100" zoomScaleSheetLayoutView="40" workbookViewId="0">
      <selection activeCell="O14" sqref="O14"/>
    </sheetView>
  </sheetViews>
  <sheetFormatPr defaultColWidth="9.140625" defaultRowHeight="12.75" x14ac:dyDescent="0.2"/>
  <cols>
    <col min="1" max="1" width="33.5703125" style="1" bestFit="1" customWidth="1"/>
    <col min="2" max="2" width="59.140625" style="1" customWidth="1"/>
    <col min="3" max="3" width="28.28515625" style="1" customWidth="1"/>
    <col min="4" max="4" width="25.28515625" style="1" bestFit="1" customWidth="1"/>
    <col min="5" max="5" width="25.28515625" style="69" customWidth="1"/>
    <col min="6" max="6" width="9.140625" style="8" customWidth="1"/>
    <col min="7" max="7" width="19.5703125" style="8" customWidth="1"/>
    <col min="8" max="233" width="9.140625" style="1" customWidth="1"/>
    <col min="234" max="16384" width="9.140625" style="1"/>
  </cols>
  <sheetData>
    <row r="1" spans="1:7" ht="51" customHeight="1" x14ac:dyDescent="0.2">
      <c r="A1" s="70" t="s">
        <v>117</v>
      </c>
      <c r="B1" s="70"/>
      <c r="C1" s="70"/>
      <c r="D1" s="70"/>
      <c r="E1" s="70"/>
    </row>
    <row r="2" spans="1:7" ht="12.75" customHeight="1" thickBot="1" x14ac:dyDescent="0.3">
      <c r="A2" s="4"/>
      <c r="B2" s="5"/>
      <c r="C2" s="5"/>
      <c r="D2" s="3"/>
      <c r="E2" s="3" t="s">
        <v>109</v>
      </c>
    </row>
    <row r="3" spans="1:7" ht="48.75" customHeight="1" thickBot="1" x14ac:dyDescent="0.25">
      <c r="A3" s="45" t="s">
        <v>0</v>
      </c>
      <c r="B3" s="45" t="s">
        <v>1</v>
      </c>
      <c r="C3" s="50" t="s">
        <v>116</v>
      </c>
      <c r="D3" s="44" t="s">
        <v>114</v>
      </c>
      <c r="E3" s="50" t="s">
        <v>115</v>
      </c>
    </row>
    <row r="4" spans="1:7" ht="45.75" customHeight="1" thickBot="1" x14ac:dyDescent="0.25">
      <c r="A4" s="46"/>
      <c r="B4" s="46"/>
      <c r="C4" s="51"/>
      <c r="D4" s="44"/>
      <c r="E4" s="51"/>
    </row>
    <row r="5" spans="1:7" ht="12.75" customHeight="1" thickBot="1" x14ac:dyDescent="0.25">
      <c r="A5" s="42"/>
      <c r="B5" s="43"/>
      <c r="C5" s="43"/>
      <c r="D5" s="43"/>
      <c r="E5" s="43"/>
    </row>
    <row r="6" spans="1:7" ht="38.25" thickBot="1" x14ac:dyDescent="0.25">
      <c r="A6" s="6" t="s">
        <v>2</v>
      </c>
      <c r="B6" s="7" t="s">
        <v>3</v>
      </c>
      <c r="C6" s="16">
        <f>+C8+C9+C10+C30+C34+C38+C41+C42+C43+C44+C45+C46+C47+C48+C49</f>
        <v>57428760680.069992</v>
      </c>
      <c r="D6" s="52">
        <f>+D8+D9+D10+D30+D34+D38+D41+D42+D43+D44+D45+D46+D47+D48+D49</f>
        <v>12281768206.169998</v>
      </c>
      <c r="E6" s="6">
        <f>D6/C6*100</f>
        <v>21.386093066835496</v>
      </c>
      <c r="F6" s="10"/>
    </row>
    <row r="7" spans="1:7" ht="19.5" thickBot="1" x14ac:dyDescent="0.25">
      <c r="A7" s="17" t="s">
        <v>4</v>
      </c>
      <c r="B7" s="40" t="s">
        <v>5</v>
      </c>
      <c r="C7" s="41">
        <f>C8+C9</f>
        <v>34322482600</v>
      </c>
      <c r="D7" s="53">
        <f>D8+D9</f>
        <v>7098337415.2299995</v>
      </c>
      <c r="E7" s="41">
        <f t="shared" ref="E7:E62" si="0">D7/C7*100</f>
        <v>20.68130530636499</v>
      </c>
      <c r="F7" s="10"/>
    </row>
    <row r="8" spans="1:7" s="2" customFormat="1" ht="18.75" x14ac:dyDescent="0.2">
      <c r="A8" s="27" t="s">
        <v>6</v>
      </c>
      <c r="B8" s="18" t="s">
        <v>7</v>
      </c>
      <c r="C8" s="19">
        <v>20197721600</v>
      </c>
      <c r="D8" s="54">
        <v>4302373264.8299999</v>
      </c>
      <c r="E8" s="68">
        <f t="shared" si="0"/>
        <v>21.301280164342892</v>
      </c>
      <c r="F8" s="10"/>
      <c r="G8" s="9"/>
    </row>
    <row r="9" spans="1:7" s="2" customFormat="1" ht="19.5" thickBot="1" x14ac:dyDescent="0.25">
      <c r="A9" s="28" t="s">
        <v>8</v>
      </c>
      <c r="B9" s="20" t="s">
        <v>9</v>
      </c>
      <c r="C9" s="22">
        <v>14124761000</v>
      </c>
      <c r="D9" s="55">
        <v>2795964150.4000001</v>
      </c>
      <c r="E9" s="68">
        <f t="shared" si="0"/>
        <v>19.794771397547894</v>
      </c>
      <c r="F9" s="10"/>
      <c r="G9" s="9"/>
    </row>
    <row r="10" spans="1:7" ht="90" customHeight="1" thickBot="1" x14ac:dyDescent="0.25">
      <c r="A10" s="41" t="s">
        <v>10</v>
      </c>
      <c r="B10" s="40" t="s">
        <v>11</v>
      </c>
      <c r="C10" s="41">
        <f>C12+C13+C14+C15+C16+C17+C18+C21+C24+C27</f>
        <v>5047654600</v>
      </c>
      <c r="D10" s="41">
        <f>D12+D13+D14+D15+D16+D17+D18+D21+D24+D27</f>
        <v>1245176260.5</v>
      </c>
      <c r="E10" s="41">
        <f t="shared" si="0"/>
        <v>24.668412543520706</v>
      </c>
      <c r="F10" s="10"/>
    </row>
    <row r="11" spans="1:7" s="2" customFormat="1" ht="56.25" hidden="1" x14ac:dyDescent="0.3">
      <c r="A11" s="29" t="s">
        <v>73</v>
      </c>
      <c r="B11" s="21" t="s">
        <v>74</v>
      </c>
      <c r="C11" s="39">
        <v>26693400</v>
      </c>
      <c r="D11" s="56">
        <v>6993218.8600000003</v>
      </c>
      <c r="E11" s="68">
        <f t="shared" si="0"/>
        <v>26.198306922310383</v>
      </c>
      <c r="F11" s="10"/>
      <c r="G11" s="11"/>
    </row>
    <row r="12" spans="1:7" s="2" customFormat="1" ht="57" customHeight="1" x14ac:dyDescent="0.2">
      <c r="A12" s="30" t="s">
        <v>73</v>
      </c>
      <c r="B12" s="13" t="s">
        <v>74</v>
      </c>
      <c r="C12" s="14">
        <v>26693400</v>
      </c>
      <c r="D12" s="57">
        <v>6993218.8600000003</v>
      </c>
      <c r="E12" s="68">
        <f t="shared" si="0"/>
        <v>26.198306922310383</v>
      </c>
      <c r="F12" s="10"/>
      <c r="G12" s="12"/>
    </row>
    <row r="13" spans="1:7" s="2" customFormat="1" ht="318.75" x14ac:dyDescent="0.2">
      <c r="A13" s="30" t="s">
        <v>75</v>
      </c>
      <c r="B13" s="13" t="s">
        <v>76</v>
      </c>
      <c r="C13" s="14">
        <v>802870500</v>
      </c>
      <c r="D13" s="58">
        <v>165325659.63</v>
      </c>
      <c r="E13" s="68">
        <f t="shared" si="0"/>
        <v>20.591821424501212</v>
      </c>
      <c r="F13" s="9"/>
      <c r="G13" s="9"/>
    </row>
    <row r="14" spans="1:7" s="2" customFormat="1" ht="237" customHeight="1" x14ac:dyDescent="0.2">
      <c r="A14" s="30" t="s">
        <v>77</v>
      </c>
      <c r="B14" s="13" t="s">
        <v>78</v>
      </c>
      <c r="C14" s="14">
        <v>964200</v>
      </c>
      <c r="D14" s="58">
        <v>392346.89</v>
      </c>
      <c r="E14" s="68">
        <f t="shared" si="0"/>
        <v>40.691442646753792</v>
      </c>
      <c r="F14" s="9"/>
      <c r="G14" s="9"/>
    </row>
    <row r="15" spans="1:7" s="2" customFormat="1" ht="206.25" x14ac:dyDescent="0.2">
      <c r="A15" s="30" t="s">
        <v>102</v>
      </c>
      <c r="B15" s="13" t="s">
        <v>79</v>
      </c>
      <c r="C15" s="14">
        <v>9300</v>
      </c>
      <c r="D15" s="58">
        <v>706.9</v>
      </c>
      <c r="E15" s="68">
        <f t="shared" si="0"/>
        <v>7.601075268817203</v>
      </c>
      <c r="F15" s="9"/>
      <c r="G15" s="9"/>
    </row>
    <row r="16" spans="1:7" s="2" customFormat="1" ht="168.75" x14ac:dyDescent="0.2">
      <c r="A16" s="30" t="s">
        <v>103</v>
      </c>
      <c r="B16" s="13" t="s">
        <v>80</v>
      </c>
      <c r="C16" s="14">
        <v>64300</v>
      </c>
      <c r="D16" s="58">
        <v>21264.42</v>
      </c>
      <c r="E16" s="68">
        <f t="shared" si="0"/>
        <v>33.070637636080868</v>
      </c>
      <c r="F16" s="9"/>
      <c r="G16" s="9"/>
    </row>
    <row r="17" spans="1:7" s="2" customFormat="1" ht="168.75" x14ac:dyDescent="0.2">
      <c r="A17" s="30" t="s">
        <v>104</v>
      </c>
      <c r="B17" s="13" t="s">
        <v>89</v>
      </c>
      <c r="C17" s="14">
        <v>916900</v>
      </c>
      <c r="D17" s="58">
        <v>255001.89</v>
      </c>
      <c r="E17" s="68">
        <f t="shared" si="0"/>
        <v>27.811308757770753</v>
      </c>
      <c r="F17" s="9"/>
      <c r="G17" s="9"/>
    </row>
    <row r="18" spans="1:7" s="2" customFormat="1" ht="111" customHeight="1" x14ac:dyDescent="0.2">
      <c r="A18" s="30" t="s">
        <v>105</v>
      </c>
      <c r="B18" s="13" t="s">
        <v>90</v>
      </c>
      <c r="C18" s="14">
        <v>2198890100</v>
      </c>
      <c r="D18" s="58">
        <v>525675789.69999999</v>
      </c>
      <c r="E18" s="68">
        <f t="shared" si="0"/>
        <v>23.906414863571399</v>
      </c>
      <c r="F18" s="9"/>
      <c r="G18" s="9"/>
    </row>
    <row r="19" spans="1:7" s="2" customFormat="1" ht="187.5" hidden="1" x14ac:dyDescent="0.2">
      <c r="A19" s="30" t="s">
        <v>81</v>
      </c>
      <c r="B19" s="13" t="s">
        <v>91</v>
      </c>
      <c r="C19" s="14">
        <v>1352938300</v>
      </c>
      <c r="D19" s="59">
        <v>323439048.13999999</v>
      </c>
      <c r="E19" s="68">
        <f t="shared" si="0"/>
        <v>23.906415254856782</v>
      </c>
      <c r="F19" s="9"/>
      <c r="G19" s="9"/>
    </row>
    <row r="20" spans="1:7" s="2" customFormat="1" ht="187.5" hidden="1" x14ac:dyDescent="0.2">
      <c r="A20" s="30" t="s">
        <v>82</v>
      </c>
      <c r="B20" s="13" t="s">
        <v>92</v>
      </c>
      <c r="C20" s="14">
        <v>845951800</v>
      </c>
      <c r="D20" s="59">
        <v>202236741.56</v>
      </c>
      <c r="E20" s="68">
        <f t="shared" si="0"/>
        <v>23.906414237785178</v>
      </c>
      <c r="F20" s="9"/>
      <c r="G20" s="9"/>
    </row>
    <row r="21" spans="1:7" s="2" customFormat="1" ht="131.25" x14ac:dyDescent="0.2">
      <c r="A21" s="30" t="s">
        <v>106</v>
      </c>
      <c r="B21" s="13" t="s">
        <v>93</v>
      </c>
      <c r="C21" s="14">
        <v>10477000</v>
      </c>
      <c r="D21" s="58">
        <v>2765698.09</v>
      </c>
      <c r="E21" s="68">
        <f t="shared" si="0"/>
        <v>26.397805574114724</v>
      </c>
      <c r="F21" s="9"/>
      <c r="G21" s="9"/>
    </row>
    <row r="22" spans="1:7" s="2" customFormat="1" ht="206.25" hidden="1" x14ac:dyDescent="0.2">
      <c r="A22" s="30" t="s">
        <v>83</v>
      </c>
      <c r="B22" s="13" t="s">
        <v>94</v>
      </c>
      <c r="C22" s="14">
        <v>6446300</v>
      </c>
      <c r="D22" s="59">
        <v>1701685.33</v>
      </c>
      <c r="E22" s="68">
        <f t="shared" si="0"/>
        <v>26.397861253742462</v>
      </c>
      <c r="F22" s="9"/>
      <c r="G22" s="9"/>
    </row>
    <row r="23" spans="1:7" s="2" customFormat="1" ht="206.25" hidden="1" x14ac:dyDescent="0.2">
      <c r="A23" s="30" t="s">
        <v>84</v>
      </c>
      <c r="B23" s="13" t="s">
        <v>95</v>
      </c>
      <c r="C23" s="14">
        <v>4030700</v>
      </c>
      <c r="D23" s="58">
        <v>1064012.76</v>
      </c>
      <c r="E23" s="68">
        <f t="shared" si="0"/>
        <v>26.397716525665516</v>
      </c>
      <c r="F23" s="9"/>
      <c r="G23" s="9"/>
    </row>
    <row r="24" spans="1:7" s="2" customFormat="1" ht="112.5" x14ac:dyDescent="0.2">
      <c r="A24" s="30" t="s">
        <v>107</v>
      </c>
      <c r="B24" s="13" t="s">
        <v>96</v>
      </c>
      <c r="C24" s="14">
        <v>2280002200</v>
      </c>
      <c r="D24" s="58">
        <v>599557562.37</v>
      </c>
      <c r="E24" s="68">
        <f t="shared" si="0"/>
        <v>26.296358940794008</v>
      </c>
      <c r="F24" s="9"/>
      <c r="G24" s="9"/>
    </row>
    <row r="25" spans="1:7" s="2" customFormat="1" ht="187.5" hidden="1" x14ac:dyDescent="0.2">
      <c r="A25" s="30" t="s">
        <v>85</v>
      </c>
      <c r="B25" s="13" t="s">
        <v>97</v>
      </c>
      <c r="C25" s="14">
        <v>1402845200</v>
      </c>
      <c r="D25" s="59">
        <v>368897200.66000003</v>
      </c>
      <c r="E25" s="68">
        <f t="shared" si="0"/>
        <v>26.296358333763415</v>
      </c>
      <c r="F25" s="9"/>
      <c r="G25" s="9"/>
    </row>
    <row r="26" spans="1:7" s="2" customFormat="1" ht="187.5" hidden="1" x14ac:dyDescent="0.2">
      <c r="A26" s="30" t="s">
        <v>86</v>
      </c>
      <c r="B26" s="13" t="s">
        <v>98</v>
      </c>
      <c r="C26" s="14">
        <v>877157000</v>
      </c>
      <c r="D26" s="59">
        <v>230660361.71000001</v>
      </c>
      <c r="E26" s="68">
        <f t="shared" si="0"/>
        <v>26.296359911623572</v>
      </c>
      <c r="F26" s="9"/>
      <c r="G26" s="9"/>
    </row>
    <row r="27" spans="1:7" s="2" customFormat="1" ht="119.25" customHeight="1" thickBot="1" x14ac:dyDescent="0.25">
      <c r="A27" s="30" t="s">
        <v>108</v>
      </c>
      <c r="B27" s="13" t="s">
        <v>99</v>
      </c>
      <c r="C27" s="14">
        <v>-273233300</v>
      </c>
      <c r="D27" s="58">
        <v>-55810988.25</v>
      </c>
      <c r="E27" s="68">
        <f t="shared" si="0"/>
        <v>20.426129703077919</v>
      </c>
      <c r="F27" s="9"/>
      <c r="G27" s="9"/>
    </row>
    <row r="28" spans="1:7" s="2" customFormat="1" ht="187.5" hidden="1" x14ac:dyDescent="0.3">
      <c r="A28" s="31" t="s">
        <v>87</v>
      </c>
      <c r="B28" s="15" t="s">
        <v>100</v>
      </c>
      <c r="C28" s="49">
        <v>-168115600</v>
      </c>
      <c r="D28" s="60">
        <v>-34339517.380000003</v>
      </c>
      <c r="E28" s="68">
        <f t="shared" si="0"/>
        <v>20.426133791272196</v>
      </c>
      <c r="F28" s="9"/>
      <c r="G28" s="9"/>
    </row>
    <row r="29" spans="1:7" s="2" customFormat="1" ht="188.25" hidden="1" thickBot="1" x14ac:dyDescent="0.35">
      <c r="A29" s="28" t="s">
        <v>88</v>
      </c>
      <c r="B29" s="23" t="s">
        <v>101</v>
      </c>
      <c r="C29" s="48">
        <v>-105117700</v>
      </c>
      <c r="D29" s="61">
        <v>-21471470.870000001</v>
      </c>
      <c r="E29" s="68">
        <f t="shared" si="0"/>
        <v>20.426123164795275</v>
      </c>
      <c r="F29" s="9"/>
      <c r="G29" s="9"/>
    </row>
    <row r="30" spans="1:7" ht="19.5" thickBot="1" x14ac:dyDescent="0.25">
      <c r="A30" s="41" t="s">
        <v>12</v>
      </c>
      <c r="B30" s="40" t="s">
        <v>13</v>
      </c>
      <c r="C30" s="53">
        <f>+C31+C32+C33</f>
        <v>1975505000</v>
      </c>
      <c r="D30" s="53">
        <f>+D31+D32+D33</f>
        <v>360636918.06999999</v>
      </c>
      <c r="E30" s="53">
        <f t="shared" si="0"/>
        <v>18.255429273527529</v>
      </c>
    </row>
    <row r="31" spans="1:7" s="2" customFormat="1" ht="37.5" x14ac:dyDescent="0.2">
      <c r="A31" s="32" t="s">
        <v>14</v>
      </c>
      <c r="B31" s="18" t="s">
        <v>15</v>
      </c>
      <c r="C31" s="24">
        <v>1852090000</v>
      </c>
      <c r="D31" s="62">
        <v>322144437.20999998</v>
      </c>
      <c r="E31" s="68">
        <f t="shared" si="0"/>
        <v>17.393562797164282</v>
      </c>
      <c r="F31" s="9"/>
      <c r="G31" s="9"/>
    </row>
    <row r="32" spans="1:7" s="2" customFormat="1" ht="19.5" thickBot="1" x14ac:dyDescent="0.25">
      <c r="A32" s="33" t="s">
        <v>70</v>
      </c>
      <c r="B32" s="13" t="s">
        <v>69</v>
      </c>
      <c r="C32" s="14">
        <v>123415000</v>
      </c>
      <c r="D32" s="58">
        <v>38492480.850000001</v>
      </c>
      <c r="E32" s="68">
        <f t="shared" si="0"/>
        <v>31.18946712312118</v>
      </c>
      <c r="F32" s="9"/>
      <c r="G32" s="9"/>
    </row>
    <row r="33" spans="1:7" s="2" customFormat="1" ht="19.5" hidden="1" thickBot="1" x14ac:dyDescent="0.25">
      <c r="A33" s="34" t="s">
        <v>110</v>
      </c>
      <c r="B33" s="25" t="s">
        <v>111</v>
      </c>
      <c r="C33" s="47">
        <v>0</v>
      </c>
      <c r="D33" s="55">
        <v>0.01</v>
      </c>
      <c r="E33" s="68" t="e">
        <f t="shared" si="0"/>
        <v>#DIV/0!</v>
      </c>
      <c r="F33" s="9"/>
      <c r="G33" s="9"/>
    </row>
    <row r="34" spans="1:7" ht="19.5" thickBot="1" x14ac:dyDescent="0.25">
      <c r="A34" s="41" t="s">
        <v>16</v>
      </c>
      <c r="B34" s="40" t="s">
        <v>17</v>
      </c>
      <c r="C34" s="53">
        <f>C35+C36+C37</f>
        <v>12155098000</v>
      </c>
      <c r="D34" s="53">
        <f>D35+D36+D37</f>
        <v>2720599793.5500002</v>
      </c>
      <c r="E34" s="53">
        <f t="shared" si="0"/>
        <v>22.382376460889088</v>
      </c>
    </row>
    <row r="35" spans="1:7" s="2" customFormat="1" ht="18.75" x14ac:dyDescent="0.2">
      <c r="A35" s="32" t="s">
        <v>18</v>
      </c>
      <c r="B35" s="18" t="s">
        <v>19</v>
      </c>
      <c r="C35" s="24">
        <v>11186634000</v>
      </c>
      <c r="D35" s="62">
        <v>2578873622.6100001</v>
      </c>
      <c r="E35" s="68">
        <f t="shared" si="0"/>
        <v>23.053168831750465</v>
      </c>
      <c r="F35" s="9"/>
      <c r="G35" s="9"/>
    </row>
    <row r="36" spans="1:7" s="2" customFormat="1" ht="18.75" x14ac:dyDescent="0.2">
      <c r="A36" s="30" t="s">
        <v>20</v>
      </c>
      <c r="B36" s="13" t="s">
        <v>21</v>
      </c>
      <c r="C36" s="14">
        <v>965104000</v>
      </c>
      <c r="D36" s="58">
        <v>140970170.94</v>
      </c>
      <c r="E36" s="68">
        <f t="shared" si="0"/>
        <v>14.606733672225999</v>
      </c>
      <c r="F36" s="9"/>
      <c r="G36" s="9"/>
    </row>
    <row r="37" spans="1:7" s="2" customFormat="1" ht="19.5" thickBot="1" x14ac:dyDescent="0.25">
      <c r="A37" s="36" t="s">
        <v>22</v>
      </c>
      <c r="B37" s="37" t="s">
        <v>23</v>
      </c>
      <c r="C37" s="38">
        <v>3360000</v>
      </c>
      <c r="D37" s="63">
        <v>756000</v>
      </c>
      <c r="E37" s="68">
        <f t="shared" si="0"/>
        <v>22.5</v>
      </c>
      <c r="F37" s="9"/>
      <c r="G37" s="9"/>
    </row>
    <row r="38" spans="1:7" ht="57" thickBot="1" x14ac:dyDescent="0.25">
      <c r="A38" s="41" t="s">
        <v>24</v>
      </c>
      <c r="B38" s="40" t="s">
        <v>25</v>
      </c>
      <c r="C38" s="41">
        <f>+C39+C40</f>
        <v>36990200</v>
      </c>
      <c r="D38" s="41">
        <f>+D39+D40</f>
        <v>5787137.5300000003</v>
      </c>
      <c r="E38" s="41">
        <f t="shared" si="0"/>
        <v>15.645056068904736</v>
      </c>
    </row>
    <row r="39" spans="1:7" s="2" customFormat="1" ht="18.75" x14ac:dyDescent="0.2">
      <c r="A39" s="32" t="s">
        <v>26</v>
      </c>
      <c r="B39" s="18" t="s">
        <v>27</v>
      </c>
      <c r="C39" s="24">
        <v>31969200</v>
      </c>
      <c r="D39" s="62">
        <v>3958783.5</v>
      </c>
      <c r="E39" s="68">
        <f t="shared" si="0"/>
        <v>12.383117187793252</v>
      </c>
      <c r="F39" s="9"/>
      <c r="G39" s="9"/>
    </row>
    <row r="40" spans="1:7" s="2" customFormat="1" ht="56.25" x14ac:dyDescent="0.2">
      <c r="A40" s="30" t="s">
        <v>28</v>
      </c>
      <c r="B40" s="13" t="s">
        <v>29</v>
      </c>
      <c r="C40" s="14">
        <v>5021000</v>
      </c>
      <c r="D40" s="58">
        <v>1828354.03</v>
      </c>
      <c r="E40" s="68">
        <f t="shared" si="0"/>
        <v>36.414141206930886</v>
      </c>
      <c r="F40" s="9"/>
      <c r="G40" s="9"/>
    </row>
    <row r="41" spans="1:7" s="2" customFormat="1" ht="18.75" x14ac:dyDescent="0.2">
      <c r="A41" s="30" t="s">
        <v>30</v>
      </c>
      <c r="B41" s="13" t="s">
        <v>31</v>
      </c>
      <c r="C41" s="14">
        <v>99738500</v>
      </c>
      <c r="D41" s="58">
        <v>23343291.059999999</v>
      </c>
      <c r="E41" s="68">
        <f t="shared" si="0"/>
        <v>23.404493811316591</v>
      </c>
      <c r="F41" s="9"/>
      <c r="G41" s="9"/>
    </row>
    <row r="42" spans="1:7" s="2" customFormat="1" ht="56.25" x14ac:dyDescent="0.2">
      <c r="A42" s="30" t="s">
        <v>32</v>
      </c>
      <c r="B42" s="13" t="s">
        <v>33</v>
      </c>
      <c r="C42" s="14">
        <v>0</v>
      </c>
      <c r="D42" s="58">
        <v>233.57</v>
      </c>
      <c r="E42" s="68"/>
      <c r="F42" s="9"/>
      <c r="G42" s="9"/>
    </row>
    <row r="43" spans="1:7" s="2" customFormat="1" ht="75" x14ac:dyDescent="0.2">
      <c r="A43" s="30" t="s">
        <v>34</v>
      </c>
      <c r="B43" s="13" t="s">
        <v>35</v>
      </c>
      <c r="C43" s="14">
        <v>751653993.55999994</v>
      </c>
      <c r="D43" s="64">
        <v>436765957.33999997</v>
      </c>
      <c r="E43" s="68">
        <f t="shared" si="0"/>
        <v>58.107315477880931</v>
      </c>
      <c r="F43" s="9"/>
      <c r="G43" s="9"/>
    </row>
    <row r="44" spans="1:7" s="2" customFormat="1" ht="37.5" x14ac:dyDescent="0.2">
      <c r="A44" s="30" t="s">
        <v>36</v>
      </c>
      <c r="B44" s="13" t="s">
        <v>37</v>
      </c>
      <c r="C44" s="14">
        <v>55782619.07</v>
      </c>
      <c r="D44" s="64">
        <v>16287577.43</v>
      </c>
      <c r="E44" s="68">
        <f t="shared" si="0"/>
        <v>29.198301731873126</v>
      </c>
      <c r="F44" s="9"/>
      <c r="G44" s="9"/>
    </row>
    <row r="45" spans="1:7" s="2" customFormat="1" ht="56.25" x14ac:dyDescent="0.2">
      <c r="A45" s="30" t="s">
        <v>38</v>
      </c>
      <c r="B45" s="13" t="s">
        <v>39</v>
      </c>
      <c r="C45" s="14">
        <v>2309941788.4299998</v>
      </c>
      <c r="D45" s="64">
        <v>204588701.63</v>
      </c>
      <c r="E45" s="68">
        <f t="shared" si="0"/>
        <v>8.8568769418667017</v>
      </c>
      <c r="F45" s="9"/>
      <c r="G45" s="9"/>
    </row>
    <row r="46" spans="1:7" s="2" customFormat="1" ht="37.5" x14ac:dyDescent="0.2">
      <c r="A46" s="30" t="s">
        <v>40</v>
      </c>
      <c r="B46" s="13" t="s">
        <v>41</v>
      </c>
      <c r="C46" s="14">
        <v>261029559.52000001</v>
      </c>
      <c r="D46" s="64">
        <v>57836</v>
      </c>
      <c r="E46" s="68">
        <f t="shared" si="0"/>
        <v>2.2156877598978834E-2</v>
      </c>
      <c r="F46" s="9"/>
      <c r="G46" s="9"/>
    </row>
    <row r="47" spans="1:7" s="2" customFormat="1" ht="37.5" x14ac:dyDescent="0.2">
      <c r="A47" s="30" t="s">
        <v>42</v>
      </c>
      <c r="B47" s="13" t="s">
        <v>43</v>
      </c>
      <c r="C47" s="14">
        <v>1233600</v>
      </c>
      <c r="D47" s="64">
        <v>447648</v>
      </c>
      <c r="E47" s="68">
        <f t="shared" si="0"/>
        <v>36.28793774319066</v>
      </c>
      <c r="F47" s="9"/>
      <c r="G47" s="9"/>
    </row>
    <row r="48" spans="1:7" s="2" customFormat="1" ht="37.5" x14ac:dyDescent="0.2">
      <c r="A48" s="30" t="s">
        <v>44</v>
      </c>
      <c r="B48" s="13" t="s">
        <v>45</v>
      </c>
      <c r="C48" s="14">
        <v>411648988.49000001</v>
      </c>
      <c r="D48" s="64">
        <v>164156855.19999999</v>
      </c>
      <c r="E48" s="68">
        <f t="shared" si="0"/>
        <v>39.877871630914449</v>
      </c>
      <c r="F48" s="9"/>
      <c r="G48" s="9"/>
    </row>
    <row r="49" spans="1:7" s="2" customFormat="1" ht="27.75" customHeight="1" thickBot="1" x14ac:dyDescent="0.25">
      <c r="A49" s="36" t="s">
        <v>46</v>
      </c>
      <c r="B49" s="37" t="s">
        <v>47</v>
      </c>
      <c r="C49" s="38">
        <v>1231</v>
      </c>
      <c r="D49" s="65">
        <v>5582581.0599999996</v>
      </c>
      <c r="E49" s="68">
        <f t="shared" si="0"/>
        <v>453499.67993501213</v>
      </c>
      <c r="F49" s="9"/>
      <c r="G49" s="9"/>
    </row>
    <row r="50" spans="1:7" ht="19.5" thickBot="1" x14ac:dyDescent="0.25">
      <c r="A50" s="6" t="s">
        <v>52</v>
      </c>
      <c r="B50" s="7" t="s">
        <v>53</v>
      </c>
      <c r="C50" s="6">
        <f>C51+C56+C60+C61+C57+C58</f>
        <v>19936283088.709999</v>
      </c>
      <c r="D50" s="6">
        <f>D51+D56+D60+D61+D57+D58+D59</f>
        <v>2716649413.6299996</v>
      </c>
      <c r="E50" s="6">
        <f t="shared" si="0"/>
        <v>13.626659500879828</v>
      </c>
    </row>
    <row r="51" spans="1:7" ht="56.25" x14ac:dyDescent="0.2">
      <c r="A51" s="32" t="s">
        <v>54</v>
      </c>
      <c r="B51" s="18" t="s">
        <v>55</v>
      </c>
      <c r="C51" s="24">
        <v>18282845576</v>
      </c>
      <c r="D51" s="66">
        <v>2580358926</v>
      </c>
      <c r="E51" s="68">
        <f t="shared" si="0"/>
        <v>14.113552046773576</v>
      </c>
    </row>
    <row r="52" spans="1:7" ht="37.5" x14ac:dyDescent="0.2">
      <c r="A52" s="30" t="s">
        <v>65</v>
      </c>
      <c r="B52" s="13" t="s">
        <v>48</v>
      </c>
      <c r="C52" s="14">
        <v>4601061400</v>
      </c>
      <c r="D52" s="64">
        <v>1150265400</v>
      </c>
      <c r="E52" s="68">
        <f t="shared" si="0"/>
        <v>25.000001086705776</v>
      </c>
    </row>
    <row r="53" spans="1:7" ht="56.25" x14ac:dyDescent="0.2">
      <c r="A53" s="30" t="s">
        <v>66</v>
      </c>
      <c r="B53" s="13" t="s">
        <v>49</v>
      </c>
      <c r="C53" s="14">
        <v>11389369900</v>
      </c>
      <c r="D53" s="64">
        <v>829833658.22000003</v>
      </c>
      <c r="E53" s="68">
        <f t="shared" si="0"/>
        <v>7.2860365894341523</v>
      </c>
    </row>
    <row r="54" spans="1:7" ht="37.5" x14ac:dyDescent="0.2">
      <c r="A54" s="30" t="s">
        <v>67</v>
      </c>
      <c r="B54" s="13" t="s">
        <v>50</v>
      </c>
      <c r="C54" s="14">
        <v>1683084300</v>
      </c>
      <c r="D54" s="64">
        <v>445139909.69</v>
      </c>
      <c r="E54" s="68">
        <f t="shared" si="0"/>
        <v>26.447867744354813</v>
      </c>
    </row>
    <row r="55" spans="1:7" ht="18.75" x14ac:dyDescent="0.2">
      <c r="A55" s="30" t="s">
        <v>68</v>
      </c>
      <c r="B55" s="13" t="s">
        <v>51</v>
      </c>
      <c r="C55" s="14">
        <v>609329976</v>
      </c>
      <c r="D55" s="64">
        <v>155119958.09</v>
      </c>
      <c r="E55" s="68">
        <f t="shared" si="0"/>
        <v>25.45746380447234</v>
      </c>
    </row>
    <row r="56" spans="1:7" ht="37.5" x14ac:dyDescent="0.2">
      <c r="A56" s="30" t="s">
        <v>56</v>
      </c>
      <c r="B56" s="13" t="s">
        <v>57</v>
      </c>
      <c r="C56" s="14">
        <v>1653437512.71</v>
      </c>
      <c r="D56" s="64">
        <v>14475394</v>
      </c>
      <c r="E56" s="68">
        <f t="shared" si="0"/>
        <v>0.87547269786293225</v>
      </c>
    </row>
    <row r="57" spans="1:7" ht="37.5" x14ac:dyDescent="0.2">
      <c r="A57" s="30" t="s">
        <v>72</v>
      </c>
      <c r="B57" s="13" t="s">
        <v>71</v>
      </c>
      <c r="C57" s="14">
        <v>0</v>
      </c>
      <c r="D57" s="64">
        <v>0</v>
      </c>
      <c r="E57" s="68"/>
    </row>
    <row r="58" spans="1:7" ht="18.75" x14ac:dyDescent="0.2">
      <c r="A58" s="30" t="s">
        <v>63</v>
      </c>
      <c r="B58" s="13" t="s">
        <v>64</v>
      </c>
      <c r="C58" s="14">
        <v>0</v>
      </c>
      <c r="D58" s="64">
        <v>10159</v>
      </c>
      <c r="E58" s="68"/>
    </row>
    <row r="59" spans="1:7" ht="156.75" customHeight="1" x14ac:dyDescent="0.2">
      <c r="A59" s="30" t="s">
        <v>112</v>
      </c>
      <c r="B59" s="13" t="s">
        <v>113</v>
      </c>
      <c r="C59" s="14">
        <v>0</v>
      </c>
      <c r="D59" s="64">
        <v>-350315.38</v>
      </c>
      <c r="E59" s="68"/>
    </row>
    <row r="60" spans="1:7" ht="112.5" x14ac:dyDescent="0.2">
      <c r="A60" s="30" t="s">
        <v>58</v>
      </c>
      <c r="B60" s="13" t="s">
        <v>59</v>
      </c>
      <c r="C60" s="14">
        <v>0</v>
      </c>
      <c r="D60" s="64">
        <v>132034914.7</v>
      </c>
      <c r="E60" s="68"/>
    </row>
    <row r="61" spans="1:7" ht="57" thickBot="1" x14ac:dyDescent="0.25">
      <c r="A61" s="35" t="s">
        <v>60</v>
      </c>
      <c r="B61" s="20" t="s">
        <v>61</v>
      </c>
      <c r="C61" s="26">
        <v>0</v>
      </c>
      <c r="D61" s="67">
        <v>-9879664.6899999995</v>
      </c>
      <c r="E61" s="68"/>
    </row>
    <row r="62" spans="1:7" ht="19.5" thickBot="1" x14ac:dyDescent="0.25">
      <c r="A62" s="6"/>
      <c r="B62" s="7" t="s">
        <v>62</v>
      </c>
      <c r="C62" s="16">
        <f>C6+C50</f>
        <v>77365043768.779999</v>
      </c>
      <c r="D62" s="16">
        <f>D6+D50</f>
        <v>14998417619.799997</v>
      </c>
      <c r="E62" s="16">
        <f t="shared" si="0"/>
        <v>19.386556110050932</v>
      </c>
    </row>
  </sheetData>
  <mergeCells count="7">
    <mergeCell ref="A5:E5"/>
    <mergeCell ref="C3:C4"/>
    <mergeCell ref="D3:D4"/>
    <mergeCell ref="A1:E1"/>
    <mergeCell ref="A3:A4"/>
    <mergeCell ref="B3:B4"/>
    <mergeCell ref="E3:E4"/>
  </mergeCells>
  <printOptions horizontalCentered="1"/>
  <pageMargins left="0.15748031496062992" right="0.19685039370078741" top="0.35433070866141736" bottom="0.27559055118110237" header="0.15748031496062992" footer="0"/>
  <pageSetup paperSize="9" scale="58" fitToHeight="0" orientation="portrait" r:id="rId1"/>
  <headerFooter alignWithMargins="0">
    <oddHeader>Страница &amp;P из &amp;N</oddHeader>
  </headerFooter>
  <rowBreaks count="2" manualBreakCount="2">
    <brk id="16" max="4" man="1"/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Исполнение к плану</vt:lpstr>
      <vt:lpstr>'Исполнение к плану'!Заголовки_для_печати</vt:lpstr>
      <vt:lpstr>'Исполнение к плану'!Область_печати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Нерега Анна Александровна</dc:creator>
  <cp:lastModifiedBy>Астахов Святослав Викторович</cp:lastModifiedBy>
  <cp:lastPrinted>2024-04-09T11:09:16Z</cp:lastPrinted>
  <dcterms:created xsi:type="dcterms:W3CDTF">2015-07-15T13:35:46Z</dcterms:created>
  <dcterms:modified xsi:type="dcterms:W3CDTF">2024-04-09T11:13:45Z</dcterms:modified>
</cp:coreProperties>
</file>