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12 месяцев" sheetId="2" r:id="rId1"/>
  </sheets>
  <definedNames>
    <definedName name="_xlnm.Print_Titles" localSheetId="0">'12 месяцев'!$4:$5</definedName>
    <definedName name="_xlnm.Print_Area" localSheetId="0">'12 месяцев'!$A$1:$F$55</definedName>
  </definedNames>
  <calcPr calcId="152511"/>
</workbook>
</file>

<file path=xl/calcChain.xml><?xml version="1.0" encoding="utf-8"?>
<calcChain xmlns="http://schemas.openxmlformats.org/spreadsheetml/2006/main">
  <c r="D44" i="2" l="1"/>
  <c r="D8" i="2" l="1"/>
  <c r="E55" i="2" l="1"/>
  <c r="F43" i="2"/>
  <c r="F15" i="2"/>
  <c r="F16" i="2"/>
  <c r="F17" i="2"/>
  <c r="F18" i="2"/>
  <c r="F19" i="2"/>
  <c r="F14" i="2"/>
  <c r="F42" i="2" l="1"/>
  <c r="C44" i="2"/>
  <c r="F23" i="2" l="1"/>
  <c r="F21" i="2"/>
  <c r="F20" i="2"/>
  <c r="F13" i="2"/>
  <c r="E13" i="2" l="1"/>
  <c r="E53" i="2" l="1"/>
  <c r="C8" i="2" l="1"/>
  <c r="F50" i="2"/>
  <c r="E12" i="2"/>
  <c r="E14" i="2"/>
  <c r="E15" i="2"/>
  <c r="E16" i="2"/>
  <c r="E17" i="2"/>
  <c r="E18" i="2"/>
  <c r="E19" i="2"/>
  <c r="F12" i="2"/>
  <c r="F11" i="2" l="1"/>
  <c r="E11" i="2"/>
  <c r="E10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8" i="2"/>
  <c r="E39" i="2"/>
  <c r="E40" i="2"/>
  <c r="E41" i="2"/>
  <c r="E42" i="2"/>
  <c r="E43" i="2"/>
  <c r="E45" i="2"/>
  <c r="E46" i="2"/>
  <c r="E47" i="2"/>
  <c r="E48" i="2"/>
  <c r="E49" i="2"/>
  <c r="E50" i="2"/>
  <c r="E51" i="2"/>
  <c r="E52" i="2"/>
  <c r="E54" i="2"/>
  <c r="F51" i="2"/>
  <c r="F10" i="2"/>
  <c r="F22" i="2"/>
  <c r="F24" i="2"/>
  <c r="F25" i="2"/>
  <c r="F26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1" i="2"/>
  <c r="F45" i="2"/>
  <c r="F46" i="2"/>
  <c r="F47" i="2"/>
  <c r="F48" i="2"/>
  <c r="F49" i="2"/>
  <c r="F52" i="2"/>
  <c r="F54" i="2"/>
  <c r="F55" i="2"/>
  <c r="D35" i="2" l="1"/>
  <c r="D7" i="2" s="1"/>
  <c r="D6" i="2" l="1"/>
  <c r="F44" i="2"/>
  <c r="E44" i="2"/>
  <c r="C35" i="2"/>
  <c r="C7" i="2" s="1"/>
  <c r="C6" i="2" s="1"/>
  <c r="E7" i="2" l="1"/>
  <c r="F7" i="2"/>
  <c r="F6" i="2"/>
  <c r="E6" i="2"/>
  <c r="E35" i="2"/>
  <c r="F35" i="2"/>
  <c r="E9" i="2"/>
  <c r="F9" i="2" l="1"/>
  <c r="E8" i="2" l="1"/>
  <c r="F8" i="2"/>
</calcChain>
</file>

<file path=xl/sharedStrings.xml><?xml version="1.0" encoding="utf-8"?>
<sst xmlns="http://schemas.openxmlformats.org/spreadsheetml/2006/main" count="108" uniqueCount="107">
  <si>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</si>
  <si>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</si>
  <si>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</si>
  <si>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Земельный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</si>
  <si>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</si>
  <si>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</si>
  <si>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</si>
  <si>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>НАИМЕНОВАНИЕ ДОХОДОВ</t>
  </si>
  <si>
    <t>1 00 00000 00 0000 000</t>
  </si>
  <si>
    <t>1 01 02000 01 0000 110</t>
  </si>
  <si>
    <t>1 05 02000 02 0000 110</t>
  </si>
  <si>
    <t>1 05 03000 01 0000 110</t>
  </si>
  <si>
    <t>1 05 04000 02 0000 110</t>
  </si>
  <si>
    <t>1 06 06000 00 0000 110</t>
  </si>
  <si>
    <t>1 08 00000 00 0000 000</t>
  </si>
  <si>
    <t>1 11 00000 00 0000 000</t>
  </si>
  <si>
    <t>1 12 00000 00 0000 000</t>
  </si>
  <si>
    <t>1 13 00000 00 0000 000</t>
  </si>
  <si>
    <t>1 14 00000 00 0000 000</t>
  </si>
  <si>
    <t>Административные платежи и сборы</t>
  </si>
  <si>
    <t>1 15 00000 00 0000 000</t>
  </si>
  <si>
    <t>1 16 00000 00 0000 000</t>
  </si>
  <si>
    <t>1 17 00000 00 0000 000</t>
  </si>
  <si>
    <t>Штрафы, санкции, возмещение ущерба</t>
  </si>
  <si>
    <t>КОД</t>
  </si>
  <si>
    <t>Прочие неналоговые доходы, в т. ч:</t>
  </si>
  <si>
    <t>Невыясненные поступления</t>
  </si>
  <si>
    <t>1 17 01000 00 0000 180</t>
  </si>
  <si>
    <t>1 01 01000 00 0000 110</t>
  </si>
  <si>
    <t>Налог на прибыль организаций</t>
  </si>
  <si>
    <t>1 03 02000 01 0000 110</t>
  </si>
  <si>
    <t>Акцизы по подакцизным товарам (продукции), производимым на территории Российской Федерации</t>
  </si>
  <si>
    <t>1 05 01000 00 0000 110</t>
  </si>
  <si>
    <t>Налог, взимаемый с применением упрощенной системы налогообложения</t>
  </si>
  <si>
    <t>1 06 02000 02 0000 110</t>
  </si>
  <si>
    <t>Налог на имущество организаций</t>
  </si>
  <si>
    <t>1 06 04000 02 0000 110</t>
  </si>
  <si>
    <t>Транспортный налог</t>
  </si>
  <si>
    <t>1 06 50000 02 0000 110</t>
  </si>
  <si>
    <t>Налог на игорный бизнес</t>
  </si>
  <si>
    <t xml:space="preserve"> 1 09 00000 00 0000 000</t>
  </si>
  <si>
    <t>Задолженность и перерасчеты по отмененным налогам, сборам и иным обязательным платежам</t>
  </si>
  <si>
    <t>1 07 01000 00 0000 000</t>
  </si>
  <si>
    <t>Налог на добычу полезных ископаемых</t>
  </si>
  <si>
    <t>в сумме</t>
  </si>
  <si>
    <t>в %</t>
  </si>
  <si>
    <t>Сборы за пользование объектами животного мира и за пользование объектами водных биологических ресурсов</t>
  </si>
  <si>
    <t>1 07 04000 00 0000 000</t>
  </si>
  <si>
    <t>Налог на имущество физический лиц</t>
  </si>
  <si>
    <t>1 06 01000 02 0000 110</t>
  </si>
  <si>
    <t>Акцизы на нефтепродукты</t>
  </si>
  <si>
    <t>НАЛОГОВЫЕ И НЕНАЛОГОВЫЕ ДОХОДЫ</t>
  </si>
  <si>
    <t>НАЛОГОВЫЕ ДОХОДЫ, В Т.Ч.:</t>
  </si>
  <si>
    <t>НЕНАЛОГОВЫЕ ДОХОДЫ, В Т.Ч.:</t>
  </si>
  <si>
    <t>Налог на доходы физических лиц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</si>
  <si>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</si>
  <si>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</si>
  <si>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</si>
  <si>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</si>
  <si>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</si>
  <si>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</si>
  <si>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 имеющих целевое назначение, прошлых лет</t>
  </si>
  <si>
    <t>Доходы бюджета - всего, 
в том числе:</t>
  </si>
  <si>
    <t>2 02 00000 00 0000 000</t>
  </si>
  <si>
    <t>Безвозмездные поступления от других бюджетов бюджетной системы Российской Федерации</t>
  </si>
  <si>
    <t>2 00 00000 00 0000 000</t>
  </si>
  <si>
    <t>2 07 00000 00 0000 000</t>
  </si>
  <si>
    <t>2 18 0000 00 00000 000</t>
  </si>
  <si>
    <t>2 19 00000 00 0000 000</t>
  </si>
  <si>
    <t>2 04 00 000 00 0000 000</t>
  </si>
  <si>
    <t xml:space="preserve">Безвозмездные поступления от негосударственных организаций </t>
  </si>
  <si>
    <t>2 02 10000 00 0000 150</t>
  </si>
  <si>
    <t>2 02 20000 00 0000 150</t>
  </si>
  <si>
    <t>2 02 30000 00 0000 150</t>
  </si>
  <si>
    <t>2 02 40000 00 0000 150</t>
  </si>
  <si>
    <t>2 03 00 000 00 0000 000</t>
  </si>
  <si>
    <t xml:space="preserve">Безвозмездные поступления от государственных (муниципальных) организаций </t>
  </si>
  <si>
    <t xml:space="preserve"> 000 1030221001 0000 110</t>
  </si>
  <si>
    <t xml:space="preserve">  Доходы от уплаты акцизов на спиртосодержащую продукцию, производимую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</si>
  <si>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000 1030220001 0000 110</t>
  </si>
  <si>
    <t xml:space="preserve">  Доходы от уплаты акцизов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</si>
  <si>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1 03 02100 01 0000 110</t>
  </si>
  <si>
    <t xml:space="preserve"> 1 03 02142 01 0000 110</t>
  </si>
  <si>
    <t xml:space="preserve"> 1 03 02143 01 0000 110</t>
  </si>
  <si>
    <t>руб.</t>
  </si>
  <si>
    <t>1 05 06000 01 0000 110</t>
  </si>
  <si>
    <t>2 08 00000 00 0000 000</t>
  </si>
  <si>
    <t>Налог на профессиональный доход</t>
  </si>
  <si>
    <t>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 (в порядке, установленном Министерством финансов Российской Федерации)</t>
  </si>
  <si>
    <t>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</si>
  <si>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 xml:space="preserve"> 1 03 02140 01 0000 110</t>
  </si>
  <si>
    <t>Доходы от уплаты акцизов на этиловый спирт из непищевого сырья,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</si>
  <si>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1 03  0219001 0000 110</t>
  </si>
  <si>
    <t xml:space="preserve"> 1 03 0222001 0000 110</t>
  </si>
  <si>
    <t>Доходы от уплаты акцизов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</si>
  <si>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 (по нормативам,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организаций)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</si>
  <si>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</si>
  <si>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</si>
  <si>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</si>
  <si>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</si>
  <si>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Акцизы на пиво, напитки, изготавливаемые на основе пива, производимые на территории Российской Федерации</t>
  </si>
  <si>
    <t>2023 год</t>
  </si>
  <si>
    <t>Факт за 1 квартал 2023 года</t>
  </si>
  <si>
    <t>Факт за 1 квартал 2024 года</t>
  </si>
  <si>
    <t>Рост/снижение  факта (2023 к 2024)</t>
  </si>
  <si>
    <t>2024 год</t>
  </si>
  <si>
    <t xml:space="preserve">Сведения об исполнении консолидированного бюджета Астраханской области по доходам в разрезе видов доходов за первый квартал 2024 года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</si>
</sst>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164" fontId="6" fillId="0" borderId="0" applyBorder="0" applyAlignment="0" applyProtection="0"/>
    <xf numFmtId="164" fontId="6" fillId="0" borderId="0" applyBorder="0" applyAlignment="0" applyProtection="0"/>
    <xf numFmtId="164" fontId="6" fillId="0" borderId="0" applyBorder="0" applyAlignment="0" applyProtection="0"/>
    <xf numFmtId="164" fontId="6" fillId="0" borderId="0" applyBorder="0" applyAlignment="0" applyProtection="0"/>
    <xf numFmtId="164" fontId="6" fillId="0" borderId="0" applyBorder="0" applyAlignment="0" applyProtection="0"/>
    <xf numFmtId="0" fontId="7" fillId="0" borderId="2">
      <alignment horizontal="left" wrapText="1" indent="2"/>
    </xf>
    <xf numFmtId="49" fontId="9" fillId="0" borderId="3">
      <alignment horizontal="center"/>
    </xf>
  </cellStyleXfs>
  <cellXfs count="60">
    <xf numFmtId="0" fontId="0" fillId="0" borderId="0" xfId="0"/>
    <xf numFmtId="0" fontId="2" fillId="0" borderId="0" xfId="0" applyFont="1"/>
    <xf numFmtId="0" fontId="0" fillId="0" borderId="0" xfId="0"/>
    <xf numFmtId="0" fontId="0" fillId="2" borderId="0" xfId="0" applyFill="1"/>
    <xf numFmtId="0" fontId="4" fillId="0" borderId="0" xfId="0" applyFont="1" applyAlignment="1">
      <alignment horizontal="left"/>
    </xf>
    <xf numFmtId="4" fontId="0" fillId="0" borderId="0" xfId="0" applyNumberFormat="1"/>
    <xf numFmtId="4" fontId="5" fillId="0" borderId="0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 wrapText="1"/>
    </xf>
    <xf numFmtId="49" fontId="12" fillId="4" borderId="1" xfId="1" applyNumberFormat="1" applyFont="1" applyFill="1" applyBorder="1" applyAlignment="1">
      <alignment horizontal="justify" vertical="top" wrapText="1"/>
    </xf>
    <xf numFmtId="4" fontId="12" fillId="4" borderId="1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0" applyFont="1"/>
    <xf numFmtId="0" fontId="11" fillId="0" borderId="6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165" fontId="10" fillId="5" borderId="6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165" fontId="12" fillId="3" borderId="6" xfId="1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/>
    </xf>
    <xf numFmtId="165" fontId="12" fillId="4" borderId="6" xfId="1" applyNumberFormat="1" applyFont="1" applyFill="1" applyBorder="1" applyAlignment="1">
      <alignment horizontal="center" vertical="center" wrapText="1"/>
    </xf>
    <xf numFmtId="165" fontId="14" fillId="0" borderId="6" xfId="1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4" fontId="14" fillId="0" borderId="8" xfId="1" applyNumberFormat="1" applyFont="1" applyFill="1" applyBorder="1" applyAlignment="1">
      <alignment horizontal="center" vertical="center" wrapText="1"/>
    </xf>
    <xf numFmtId="165" fontId="14" fillId="0" borderId="9" xfId="1" applyNumberFormat="1" applyFont="1" applyFill="1" applyBorder="1" applyAlignment="1">
      <alignment horizontal="center" vertical="center" wrapText="1"/>
    </xf>
    <xf numFmtId="4" fontId="14" fillId="0" borderId="11" xfId="1" applyNumberFormat="1" applyFont="1" applyFill="1" applyBorder="1" applyAlignment="1">
      <alignment horizontal="center" vertical="center" wrapText="1"/>
    </xf>
    <xf numFmtId="165" fontId="14" fillId="0" borderId="12" xfId="1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wrapText="1"/>
    </xf>
    <xf numFmtId="49" fontId="11" fillId="0" borderId="5" xfId="0" applyNumberFormat="1" applyFont="1" applyFill="1" applyBorder="1" applyAlignment="1">
      <alignment horizontal="center" vertical="center"/>
    </xf>
    <xf numFmtId="0" fontId="13" fillId="0" borderId="1" xfId="8" applyNumberFormat="1" applyFont="1" applyFill="1" applyBorder="1" applyProtection="1">
      <alignment horizontal="left" wrapText="1" indent="2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1" fillId="0" borderId="5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top" wrapText="1"/>
    </xf>
    <xf numFmtId="1" fontId="11" fillId="0" borderId="10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top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5">
    <cellStyle name="Excel Built-in Normal" xfId="1"/>
    <cellStyle name="TableStyleLight1" xfId="2"/>
    <cellStyle name="TableStyleLight1 2" xfId="3"/>
    <cellStyle name="TableStyleLight1 3" xfId="4"/>
    <cellStyle name="TableStyleLight1 4" xfId="5"/>
    <cellStyle name="TableStyleLight1 5" xfId="6"/>
    <cellStyle name="TableStyleLight1 6" xfId="7"/>
    <cellStyle name="xl31" xfId="8"/>
    <cellStyle name="xl43" xfId="9"/>
    <cellStyle name="Обычный" xfId="0" builtinId="0"/>
    <cellStyle name="Финансовый 2" xfId="3"/>
    <cellStyle name="Финансовый 3" xfId="4"/>
    <cellStyle name="Финансовый 4" xfId="5"/>
    <cellStyle name="Финансовый 5" xfId="6"/>
    <cellStyle name="Финансовый 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view="pageBreakPreview" topLeftCell="A37" zoomScale="60" zoomScaleNormal="100" workbookViewId="0">
      <selection activeCell="G53" sqref="G53"/>
    </sheetView>
  </sheetViews>
  <sheetFormatPr defaultColWidth="9.140625" defaultRowHeight="15" x14ac:dyDescent="0.25"/>
  <cols>
    <col min="1" max="1" width="31.7109375" style="2" customWidth="1"/>
    <col min="2" max="2" width="63.7109375" style="2" customWidth="1"/>
    <col min="3" max="4" width="38" style="2" customWidth="1"/>
    <col min="5" max="5" width="23.7109375" style="2" customWidth="1"/>
    <col min="6" max="6" width="20.5703125" style="2" customWidth="1"/>
    <col min="7" max="11" width="9.140625" style="2"/>
    <col min="12" max="12" width="60.28515625" style="2" customWidth="1"/>
    <col min="13" max="16384" width="9.140625" style="2"/>
  </cols>
  <sheetData>
    <row r="1" spans="1:12" x14ac:dyDescent="0.25">
      <c r="C1" s="3"/>
    </row>
    <row r="2" spans="1:12" ht="87.75" customHeight="1" x14ac:dyDescent="0.25">
      <c r="A2" s="59" t="s">
        <v>106</v>
      </c>
      <c r="B2" s="59"/>
      <c r="C2" s="59"/>
      <c r="D2" s="59"/>
      <c r="E2" s="59"/>
      <c r="F2" s="59"/>
    </row>
    <row r="3" spans="1:12" ht="24" customHeight="1" thickBot="1" x14ac:dyDescent="0.4">
      <c r="A3" s="4"/>
      <c r="B3" s="7"/>
      <c r="F3" s="19" t="s">
        <v>84</v>
      </c>
    </row>
    <row r="4" spans="1:12" ht="37.5" customHeight="1" x14ac:dyDescent="0.35">
      <c r="A4" s="53" t="s">
        <v>24</v>
      </c>
      <c r="B4" s="55" t="s">
        <v>7</v>
      </c>
      <c r="C4" s="36" t="s">
        <v>101</v>
      </c>
      <c r="D4" s="36" t="s">
        <v>105</v>
      </c>
      <c r="E4" s="57" t="s">
        <v>104</v>
      </c>
      <c r="F4" s="58"/>
      <c r="L4" s="20"/>
    </row>
    <row r="5" spans="1:12" ht="22.5" customHeight="1" x14ac:dyDescent="0.25">
      <c r="A5" s="54"/>
      <c r="B5" s="56"/>
      <c r="C5" s="37" t="s">
        <v>102</v>
      </c>
      <c r="D5" s="37" t="s">
        <v>103</v>
      </c>
      <c r="E5" s="8" t="s">
        <v>44</v>
      </c>
      <c r="F5" s="21" t="s">
        <v>45</v>
      </c>
    </row>
    <row r="6" spans="1:12" ht="30.75" customHeight="1" x14ac:dyDescent="0.25">
      <c r="A6" s="22"/>
      <c r="B6" s="9" t="s">
        <v>62</v>
      </c>
      <c r="C6" s="10">
        <f>C7+C44</f>
        <v>19064274265.41</v>
      </c>
      <c r="D6" s="10">
        <f>D7+D44</f>
        <v>17416981002.160004</v>
      </c>
      <c r="E6" s="10">
        <f>D6-C6</f>
        <v>-1647293263.2499962</v>
      </c>
      <c r="F6" s="23">
        <f>D6/C6*100</f>
        <v>91.359265816696592</v>
      </c>
    </row>
    <row r="7" spans="1:12" ht="26.25" customHeight="1" x14ac:dyDescent="0.25">
      <c r="A7" s="24" t="s">
        <v>8</v>
      </c>
      <c r="B7" s="18" t="s">
        <v>51</v>
      </c>
      <c r="C7" s="15">
        <f>C8+C35</f>
        <v>15814513928.439999</v>
      </c>
      <c r="D7" s="15">
        <f>D8+D35</f>
        <v>14702303710.940002</v>
      </c>
      <c r="E7" s="15">
        <f t="shared" ref="E7:E54" si="0">D7-C7</f>
        <v>-1112210217.4999962</v>
      </c>
      <c r="F7" s="25">
        <f t="shared" ref="F7:F55" si="1">D7/C7*100</f>
        <v>92.96715521872693</v>
      </c>
    </row>
    <row r="8" spans="1:12" ht="18.75" x14ac:dyDescent="0.3">
      <c r="A8" s="26"/>
      <c r="B8" s="11" t="s">
        <v>52</v>
      </c>
      <c r="C8" s="12">
        <f>C9+C10+C11+C21+C22+C23+C24+C26+C27+C28+C29+C30+C31+C32+C33+C34+C25</f>
        <v>15143437292.769999</v>
      </c>
      <c r="D8" s="12">
        <f>D9+D10+D21+D22+D23+D24+D26+D27+D28+D29+D30+D31+D32+D33+D34+D25+D11</f>
        <v>13425151968.190002</v>
      </c>
      <c r="E8" s="12">
        <f t="shared" si="0"/>
        <v>-1718285324.5799961</v>
      </c>
      <c r="F8" s="27">
        <f t="shared" si="1"/>
        <v>88.653267475803759</v>
      </c>
    </row>
    <row r="9" spans="1:12" ht="18.75" x14ac:dyDescent="0.3">
      <c r="A9" s="38" t="s">
        <v>28</v>
      </c>
      <c r="B9" s="39" t="s">
        <v>29</v>
      </c>
      <c r="C9" s="16">
        <v>6118257799.1999998</v>
      </c>
      <c r="D9" s="16">
        <v>4302373264.8299999</v>
      </c>
      <c r="E9" s="16">
        <f t="shared" si="0"/>
        <v>-1815884534.3699999</v>
      </c>
      <c r="F9" s="28">
        <f t="shared" si="1"/>
        <v>70.320235041298233</v>
      </c>
    </row>
    <row r="10" spans="1:12" ht="18.75" x14ac:dyDescent="0.3">
      <c r="A10" s="38" t="s">
        <v>9</v>
      </c>
      <c r="B10" s="39" t="s">
        <v>54</v>
      </c>
      <c r="C10" s="16">
        <v>2736477756.1700001</v>
      </c>
      <c r="D10" s="16">
        <v>4089742610.73</v>
      </c>
      <c r="E10" s="16">
        <f t="shared" si="0"/>
        <v>1353264854.5599999</v>
      </c>
      <c r="F10" s="28">
        <f t="shared" si="1"/>
        <v>149.45279936987473</v>
      </c>
    </row>
    <row r="11" spans="1:12" ht="46.5" customHeight="1" x14ac:dyDescent="0.25">
      <c r="A11" s="38" t="s">
        <v>30</v>
      </c>
      <c r="B11" s="40" t="s">
        <v>31</v>
      </c>
      <c r="C11" s="16">
        <v>1213519686.8399999</v>
      </c>
      <c r="D11" s="16">
        <v>1318476085.0899999</v>
      </c>
      <c r="E11" s="16">
        <f t="shared" si="0"/>
        <v>104956398.25</v>
      </c>
      <c r="F11" s="28">
        <f t="shared" si="1"/>
        <v>108.64892423157188</v>
      </c>
    </row>
    <row r="12" spans="1:12" ht="56.25" x14ac:dyDescent="0.3">
      <c r="A12" s="38" t="s">
        <v>81</v>
      </c>
      <c r="B12" s="41" t="s">
        <v>100</v>
      </c>
      <c r="C12" s="16">
        <v>5295655.05</v>
      </c>
      <c r="D12" s="16">
        <v>6993218.8600000003</v>
      </c>
      <c r="E12" s="16">
        <f t="shared" si="0"/>
        <v>1697563.8100000005</v>
      </c>
      <c r="F12" s="28">
        <f>D26/C26*100</f>
        <v>158.49208234492423</v>
      </c>
    </row>
    <row r="13" spans="1:12" ht="212.25" customHeight="1" x14ac:dyDescent="0.25">
      <c r="A13" s="38" t="s">
        <v>90</v>
      </c>
      <c r="B13" s="40" t="s">
        <v>89</v>
      </c>
      <c r="C13" s="16">
        <v>169890232.66</v>
      </c>
      <c r="D13" s="16">
        <v>165325659.63</v>
      </c>
      <c r="E13" s="16">
        <f t="shared" si="0"/>
        <v>-4564573.0300000012</v>
      </c>
      <c r="F13" s="28">
        <f t="shared" si="1"/>
        <v>97.313222214996287</v>
      </c>
    </row>
    <row r="14" spans="1:12" ht="307.5" customHeight="1" x14ac:dyDescent="0.25">
      <c r="A14" s="38" t="s">
        <v>82</v>
      </c>
      <c r="B14" s="40" t="s">
        <v>88</v>
      </c>
      <c r="C14" s="16">
        <v>143927636.72999999</v>
      </c>
      <c r="D14" s="16">
        <v>140162492.52000001</v>
      </c>
      <c r="E14" s="16">
        <f t="shared" si="0"/>
        <v>-3765144.2099999785</v>
      </c>
      <c r="F14" s="28">
        <f t="shared" si="1"/>
        <v>97.38400192239439</v>
      </c>
    </row>
    <row r="15" spans="1:12" ht="409.5" x14ac:dyDescent="0.25">
      <c r="A15" s="38" t="s">
        <v>83</v>
      </c>
      <c r="B15" s="40" t="s">
        <v>95</v>
      </c>
      <c r="C15" s="16">
        <v>25962595.93</v>
      </c>
      <c r="D15" s="16">
        <v>25163167.109999999</v>
      </c>
      <c r="E15" s="16">
        <f t="shared" si="0"/>
        <v>-799428.8200000003</v>
      </c>
      <c r="F15" s="28">
        <f t="shared" si="1"/>
        <v>96.920844039804763</v>
      </c>
    </row>
    <row r="16" spans="1:12" ht="194.25" customHeight="1" x14ac:dyDescent="0.25">
      <c r="A16" s="42" t="s">
        <v>92</v>
      </c>
      <c r="B16" s="40" t="s">
        <v>94</v>
      </c>
      <c r="C16" s="16">
        <v>608792.06999999995</v>
      </c>
      <c r="D16" s="16">
        <v>392346.89</v>
      </c>
      <c r="E16" s="16">
        <f t="shared" si="0"/>
        <v>-216445.17999999993</v>
      </c>
      <c r="F16" s="28">
        <f t="shared" si="1"/>
        <v>64.446780655339367</v>
      </c>
    </row>
    <row r="17" spans="1:6" ht="216" hidden="1" x14ac:dyDescent="0.25">
      <c r="A17" s="38" t="s">
        <v>79</v>
      </c>
      <c r="B17" s="43" t="s">
        <v>80</v>
      </c>
      <c r="C17" s="16">
        <v>-1830.35</v>
      </c>
      <c r="D17" s="16">
        <v>706.9</v>
      </c>
      <c r="E17" s="16">
        <f t="shared" si="0"/>
        <v>2537.25</v>
      </c>
      <c r="F17" s="28">
        <f t="shared" si="1"/>
        <v>-38.621028764990299</v>
      </c>
    </row>
    <row r="18" spans="1:6" ht="180" hidden="1" x14ac:dyDescent="0.25">
      <c r="A18" s="38" t="s">
        <v>77</v>
      </c>
      <c r="B18" s="43" t="s">
        <v>78</v>
      </c>
      <c r="C18" s="16">
        <v>-3230.91</v>
      </c>
      <c r="D18" s="16">
        <v>21264.42</v>
      </c>
      <c r="E18" s="16">
        <f t="shared" si="0"/>
        <v>24495.329999999998</v>
      </c>
      <c r="F18" s="28">
        <f t="shared" si="1"/>
        <v>-658.15575178510073</v>
      </c>
    </row>
    <row r="19" spans="1:6" ht="156" customHeight="1" x14ac:dyDescent="0.25">
      <c r="A19" s="42" t="s">
        <v>93</v>
      </c>
      <c r="B19" s="40" t="s">
        <v>91</v>
      </c>
      <c r="C19" s="16">
        <v>239885.13</v>
      </c>
      <c r="D19" s="16">
        <v>255001.89</v>
      </c>
      <c r="E19" s="16">
        <f t="shared" si="0"/>
        <v>15116.760000000009</v>
      </c>
      <c r="F19" s="28">
        <f t="shared" si="1"/>
        <v>106.30166613495385</v>
      </c>
    </row>
    <row r="20" spans="1:6" ht="18.75" x14ac:dyDescent="0.3">
      <c r="A20" s="38" t="s">
        <v>30</v>
      </c>
      <c r="B20" s="41" t="s">
        <v>50</v>
      </c>
      <c r="C20" s="16">
        <v>1037490183.1900001</v>
      </c>
      <c r="D20" s="16">
        <v>1145487886.5000002</v>
      </c>
      <c r="E20" s="16">
        <f>D20-C20</f>
        <v>107997703.31000018</v>
      </c>
      <c r="F20" s="28">
        <f t="shared" si="1"/>
        <v>110.40951568119293</v>
      </c>
    </row>
    <row r="21" spans="1:6" ht="37.5" x14ac:dyDescent="0.3">
      <c r="A21" s="38" t="s">
        <v>32</v>
      </c>
      <c r="B21" s="41" t="s">
        <v>33</v>
      </c>
      <c r="C21" s="16">
        <v>424508933.51999998</v>
      </c>
      <c r="D21" s="16">
        <v>555698740.84000003</v>
      </c>
      <c r="E21" s="16">
        <f t="shared" si="0"/>
        <v>131189807.32000005</v>
      </c>
      <c r="F21" s="28">
        <f t="shared" si="1"/>
        <v>130.90389788318066</v>
      </c>
    </row>
    <row r="22" spans="1:6" ht="37.5" x14ac:dyDescent="0.3">
      <c r="A22" s="38" t="s">
        <v>10</v>
      </c>
      <c r="B22" s="41" t="s">
        <v>0</v>
      </c>
      <c r="C22" s="16">
        <v>-5927995.9100000001</v>
      </c>
      <c r="D22" s="16">
        <v>917505.65</v>
      </c>
      <c r="E22" s="16">
        <f t="shared" si="0"/>
        <v>6845501.5600000005</v>
      </c>
      <c r="F22" s="28">
        <f t="shared" si="1"/>
        <v>-15.477501400637776</v>
      </c>
    </row>
    <row r="23" spans="1:6" ht="18.75" x14ac:dyDescent="0.3">
      <c r="A23" s="38" t="s">
        <v>11</v>
      </c>
      <c r="B23" s="41" t="s">
        <v>1</v>
      </c>
      <c r="C23" s="16">
        <v>55076650.560000002</v>
      </c>
      <c r="D23" s="16">
        <v>66135545.68</v>
      </c>
      <c r="E23" s="16">
        <f t="shared" si="0"/>
        <v>11058895.119999997</v>
      </c>
      <c r="F23" s="28">
        <f t="shared" si="1"/>
        <v>120.07909886958818</v>
      </c>
    </row>
    <row r="24" spans="1:6" ht="37.5" x14ac:dyDescent="0.3">
      <c r="A24" s="38" t="s">
        <v>12</v>
      </c>
      <c r="B24" s="41" t="s">
        <v>2</v>
      </c>
      <c r="C24" s="16">
        <v>-12167755.130000001</v>
      </c>
      <c r="D24" s="16">
        <v>132801770.51000001</v>
      </c>
      <c r="E24" s="16">
        <f t="shared" si="0"/>
        <v>144969525.64000002</v>
      </c>
      <c r="F24" s="28">
        <f t="shared" si="1"/>
        <v>-1091.4237596923106</v>
      </c>
    </row>
    <row r="25" spans="1:6" ht="18.75" x14ac:dyDescent="0.3">
      <c r="A25" s="44" t="s">
        <v>85</v>
      </c>
      <c r="B25" s="41" t="s">
        <v>87</v>
      </c>
      <c r="C25" s="16">
        <v>21702052.239999998</v>
      </c>
      <c r="D25" s="16">
        <v>38492480.850000001</v>
      </c>
      <c r="E25" s="16">
        <f t="shared" si="0"/>
        <v>16790428.610000003</v>
      </c>
      <c r="F25" s="28">
        <f t="shared" si="1"/>
        <v>177.36793011240121</v>
      </c>
    </row>
    <row r="26" spans="1:6" ht="18.75" x14ac:dyDescent="0.3">
      <c r="A26" s="38" t="s">
        <v>49</v>
      </c>
      <c r="B26" s="41" t="s">
        <v>48</v>
      </c>
      <c r="C26" s="16">
        <v>15357233.15</v>
      </c>
      <c r="D26" s="16">
        <v>24339998.609999999</v>
      </c>
      <c r="E26" s="16">
        <f t="shared" si="0"/>
        <v>8982765.459999999</v>
      </c>
      <c r="F26" s="28">
        <f t="shared" si="1"/>
        <v>158.49208234492423</v>
      </c>
    </row>
    <row r="27" spans="1:6" ht="18.75" x14ac:dyDescent="0.3">
      <c r="A27" s="38" t="s">
        <v>34</v>
      </c>
      <c r="B27" s="41" t="s">
        <v>35</v>
      </c>
      <c r="C27" s="16">
        <v>4377713437.3299999</v>
      </c>
      <c r="D27" s="16">
        <v>2578873622.6100001</v>
      </c>
      <c r="E27" s="16">
        <f t="shared" si="0"/>
        <v>-1798839814.7199998</v>
      </c>
      <c r="F27" s="28">
        <f t="shared" si="1"/>
        <v>58.909146510578239</v>
      </c>
    </row>
    <row r="28" spans="1:6" ht="18.75" x14ac:dyDescent="0.3">
      <c r="A28" s="38" t="s">
        <v>36</v>
      </c>
      <c r="B28" s="41" t="s">
        <v>37</v>
      </c>
      <c r="C28" s="16">
        <v>121279571.42</v>
      </c>
      <c r="D28" s="16">
        <v>140970170.94</v>
      </c>
      <c r="E28" s="16">
        <f t="shared" si="0"/>
        <v>19690599.519999996</v>
      </c>
      <c r="F28" s="28">
        <f t="shared" si="1"/>
        <v>116.23571001237298</v>
      </c>
    </row>
    <row r="29" spans="1:6" ht="18.75" x14ac:dyDescent="0.3">
      <c r="A29" s="38" t="s">
        <v>38</v>
      </c>
      <c r="B29" s="41" t="s">
        <v>39</v>
      </c>
      <c r="C29" s="16">
        <v>832876.82</v>
      </c>
      <c r="D29" s="16">
        <v>756000</v>
      </c>
      <c r="E29" s="16">
        <f t="shared" si="0"/>
        <v>-76876.819999999949</v>
      </c>
      <c r="F29" s="28">
        <f t="shared" si="1"/>
        <v>90.769725107729627</v>
      </c>
    </row>
    <row r="30" spans="1:6" ht="18.75" x14ac:dyDescent="0.3">
      <c r="A30" s="38" t="s">
        <v>13</v>
      </c>
      <c r="B30" s="41" t="s">
        <v>3</v>
      </c>
      <c r="C30" s="16">
        <v>19155922.059999999</v>
      </c>
      <c r="D30" s="16">
        <v>110726950.33</v>
      </c>
      <c r="E30" s="16">
        <f t="shared" si="0"/>
        <v>91571028.269999996</v>
      </c>
      <c r="F30" s="28">
        <f t="shared" si="1"/>
        <v>578.02986451491131</v>
      </c>
    </row>
    <row r="31" spans="1:6" ht="18.75" x14ac:dyDescent="0.3">
      <c r="A31" s="38" t="s">
        <v>42</v>
      </c>
      <c r="B31" s="41" t="s">
        <v>43</v>
      </c>
      <c r="C31" s="16">
        <v>1850026.82</v>
      </c>
      <c r="D31" s="16">
        <v>3958783.5</v>
      </c>
      <c r="E31" s="16">
        <f t="shared" si="0"/>
        <v>2108756.6799999997</v>
      </c>
      <c r="F31" s="28">
        <f t="shared" si="1"/>
        <v>213.98519509030683</v>
      </c>
    </row>
    <row r="32" spans="1:6" ht="63.75" customHeight="1" x14ac:dyDescent="0.25">
      <c r="A32" s="38" t="s">
        <v>47</v>
      </c>
      <c r="B32" s="45" t="s">
        <v>46</v>
      </c>
      <c r="C32" s="16">
        <v>3265685.33</v>
      </c>
      <c r="D32" s="16">
        <v>1828354.03</v>
      </c>
      <c r="E32" s="16">
        <f t="shared" si="0"/>
        <v>-1437331.3</v>
      </c>
      <c r="F32" s="28">
        <f t="shared" si="1"/>
        <v>55.98684028751785</v>
      </c>
    </row>
    <row r="33" spans="1:6" ht="18.75" x14ac:dyDescent="0.3">
      <c r="A33" s="38" t="s">
        <v>14</v>
      </c>
      <c r="B33" s="41" t="s">
        <v>4</v>
      </c>
      <c r="C33" s="16">
        <v>52400403.07</v>
      </c>
      <c r="D33" s="16">
        <v>59038232.719999999</v>
      </c>
      <c r="E33" s="16">
        <f t="shared" si="0"/>
        <v>6637829.6499999985</v>
      </c>
      <c r="F33" s="28">
        <f t="shared" si="1"/>
        <v>112.66751639511767</v>
      </c>
    </row>
    <row r="34" spans="1:6" s="3" customFormat="1" ht="37.5" x14ac:dyDescent="0.25">
      <c r="A34" s="38" t="s">
        <v>40</v>
      </c>
      <c r="B34" s="40" t="s">
        <v>41</v>
      </c>
      <c r="C34" s="16">
        <v>135009.28</v>
      </c>
      <c r="D34" s="16">
        <v>21851.27</v>
      </c>
      <c r="E34" s="16">
        <f t="shared" si="0"/>
        <v>-113158.01</v>
      </c>
      <c r="F34" s="28">
        <f t="shared" si="1"/>
        <v>16.185013356118926</v>
      </c>
    </row>
    <row r="35" spans="1:6" s="3" customFormat="1" ht="18.75" x14ac:dyDescent="0.3">
      <c r="A35" s="29"/>
      <c r="B35" s="13" t="s">
        <v>53</v>
      </c>
      <c r="C35" s="12">
        <f>C36+C37+C38+C39+C40+C41+C42</f>
        <v>671076635.66999996</v>
      </c>
      <c r="D35" s="12">
        <f>D36+D37+D38+D39+D40+D41+D42</f>
        <v>1277151742.7499998</v>
      </c>
      <c r="E35" s="12">
        <f t="shared" si="0"/>
        <v>606075107.0799998</v>
      </c>
      <c r="F35" s="27">
        <f t="shared" si="1"/>
        <v>190.31384418187903</v>
      </c>
    </row>
    <row r="36" spans="1:6" ht="43.5" customHeight="1" x14ac:dyDescent="0.3">
      <c r="A36" s="38" t="s">
        <v>15</v>
      </c>
      <c r="B36" s="41" t="s">
        <v>97</v>
      </c>
      <c r="C36" s="16">
        <v>168054682.72999999</v>
      </c>
      <c r="D36" s="16">
        <v>632210266.92999995</v>
      </c>
      <c r="E36" s="16">
        <f t="shared" si="0"/>
        <v>464155584.19999993</v>
      </c>
      <c r="F36" s="28">
        <f t="shared" si="1"/>
        <v>376.19318703884119</v>
      </c>
    </row>
    <row r="37" spans="1:6" ht="18.75" x14ac:dyDescent="0.3">
      <c r="A37" s="38" t="s">
        <v>16</v>
      </c>
      <c r="B37" s="41" t="s">
        <v>5</v>
      </c>
      <c r="C37" s="16">
        <v>16460094.810000001</v>
      </c>
      <c r="D37" s="16">
        <v>28617492.32</v>
      </c>
      <c r="E37" s="16">
        <f t="shared" si="0"/>
        <v>12157397.51</v>
      </c>
      <c r="F37" s="28">
        <f t="shared" si="1"/>
        <v>173.85982675272328</v>
      </c>
    </row>
    <row r="38" spans="1:6" ht="37.5" x14ac:dyDescent="0.3">
      <c r="A38" s="38" t="s">
        <v>17</v>
      </c>
      <c r="B38" s="41" t="s">
        <v>98</v>
      </c>
      <c r="C38" s="16">
        <v>175642662.65000001</v>
      </c>
      <c r="D38" s="16">
        <v>297922614.05000001</v>
      </c>
      <c r="E38" s="16">
        <f t="shared" si="0"/>
        <v>122279951.40000001</v>
      </c>
      <c r="F38" s="28">
        <f t="shared" si="1"/>
        <v>169.61859354390742</v>
      </c>
    </row>
    <row r="39" spans="1:6" ht="37.5" x14ac:dyDescent="0.3">
      <c r="A39" s="38" t="s">
        <v>18</v>
      </c>
      <c r="B39" s="41" t="s">
        <v>6</v>
      </c>
      <c r="C39" s="16">
        <v>89462815.599999994</v>
      </c>
      <c r="D39" s="16">
        <v>110990205.5</v>
      </c>
      <c r="E39" s="16">
        <f t="shared" si="0"/>
        <v>21527389.900000006</v>
      </c>
      <c r="F39" s="28">
        <f t="shared" si="1"/>
        <v>124.0629469971656</v>
      </c>
    </row>
    <row r="40" spans="1:6" ht="18.75" x14ac:dyDescent="0.3">
      <c r="A40" s="38" t="s">
        <v>20</v>
      </c>
      <c r="B40" s="41" t="s">
        <v>19</v>
      </c>
      <c r="C40" s="16">
        <v>473443.54</v>
      </c>
      <c r="D40" s="16">
        <v>456648</v>
      </c>
      <c r="E40" s="16">
        <f t="shared" si="0"/>
        <v>-16795.539999999979</v>
      </c>
      <c r="F40" s="28">
        <f t="shared" si="1"/>
        <v>96.452472453209523</v>
      </c>
    </row>
    <row r="41" spans="1:6" ht="18.75" x14ac:dyDescent="0.3">
      <c r="A41" s="38" t="s">
        <v>21</v>
      </c>
      <c r="B41" s="41" t="s">
        <v>23</v>
      </c>
      <c r="C41" s="16">
        <v>213250218.68000001</v>
      </c>
      <c r="D41" s="16">
        <v>193518180.38</v>
      </c>
      <c r="E41" s="16">
        <f t="shared" si="0"/>
        <v>-19732038.300000012</v>
      </c>
      <c r="F41" s="28">
        <f t="shared" si="1"/>
        <v>90.747002079463471</v>
      </c>
    </row>
    <row r="42" spans="1:6" ht="18.75" x14ac:dyDescent="0.3">
      <c r="A42" s="38" t="s">
        <v>22</v>
      </c>
      <c r="B42" s="41" t="s">
        <v>25</v>
      </c>
      <c r="C42" s="16">
        <v>7732717.6600000001</v>
      </c>
      <c r="D42" s="16">
        <v>13436335.57</v>
      </c>
      <c r="E42" s="16">
        <f t="shared" si="0"/>
        <v>5703617.9100000001</v>
      </c>
      <c r="F42" s="28">
        <f t="shared" si="1"/>
        <v>173.75955208482293</v>
      </c>
    </row>
    <row r="43" spans="1:6" ht="18.75" x14ac:dyDescent="0.3">
      <c r="A43" s="38" t="s">
        <v>27</v>
      </c>
      <c r="B43" s="41" t="s">
        <v>26</v>
      </c>
      <c r="C43" s="17">
        <v>-10131535.74</v>
      </c>
      <c r="D43" s="17">
        <v>7300276.1299999999</v>
      </c>
      <c r="E43" s="16">
        <f t="shared" si="0"/>
        <v>17431811.870000001</v>
      </c>
      <c r="F43" s="28">
        <f t="shared" si="1"/>
        <v>-72.054980778264522</v>
      </c>
    </row>
    <row r="44" spans="1:6" ht="18.75" x14ac:dyDescent="0.25">
      <c r="A44" s="30" t="s">
        <v>65</v>
      </c>
      <c r="B44" s="14" t="s">
        <v>55</v>
      </c>
      <c r="C44" s="15">
        <f>C45+C51+C52+C54+C55+C50+C53</f>
        <v>3249760336.9699998</v>
      </c>
      <c r="D44" s="15">
        <f>D45+D51+D52+D54+D55+D50+D53</f>
        <v>2714677291.2199993</v>
      </c>
      <c r="E44" s="15">
        <f t="shared" si="0"/>
        <v>-535083045.75000048</v>
      </c>
      <c r="F44" s="25">
        <f t="shared" si="1"/>
        <v>83.534692092128267</v>
      </c>
    </row>
    <row r="45" spans="1:6" ht="37.5" x14ac:dyDescent="0.25">
      <c r="A45" s="38" t="s">
        <v>63</v>
      </c>
      <c r="B45" s="46" t="s">
        <v>64</v>
      </c>
      <c r="C45" s="16">
        <v>3129981339.9000001</v>
      </c>
      <c r="D45" s="16">
        <v>2563559001</v>
      </c>
      <c r="E45" s="16">
        <f t="shared" si="0"/>
        <v>-566422338.9000001</v>
      </c>
      <c r="F45" s="28">
        <f t="shared" si="1"/>
        <v>81.903331764971583</v>
      </c>
    </row>
    <row r="46" spans="1:6" ht="37.5" x14ac:dyDescent="0.3">
      <c r="A46" s="47" t="s">
        <v>71</v>
      </c>
      <c r="B46" s="41" t="s">
        <v>56</v>
      </c>
      <c r="C46" s="16">
        <v>1417737600</v>
      </c>
      <c r="D46" s="16">
        <v>1150265400</v>
      </c>
      <c r="E46" s="16">
        <f t="shared" si="0"/>
        <v>-267472200</v>
      </c>
      <c r="F46" s="28">
        <f t="shared" si="1"/>
        <v>81.133871317231055</v>
      </c>
    </row>
    <row r="47" spans="1:6" ht="37.5" x14ac:dyDescent="0.3">
      <c r="A47" s="47" t="s">
        <v>72</v>
      </c>
      <c r="B47" s="41" t="s">
        <v>57</v>
      </c>
      <c r="C47" s="16">
        <v>1005462685.34</v>
      </c>
      <c r="D47" s="16">
        <v>813033733.22000003</v>
      </c>
      <c r="E47" s="16">
        <f t="shared" si="0"/>
        <v>-192428952.12</v>
      </c>
      <c r="F47" s="28">
        <f t="shared" si="1"/>
        <v>80.861651563436226</v>
      </c>
    </row>
    <row r="48" spans="1:6" ht="37.5" x14ac:dyDescent="0.3">
      <c r="A48" s="47" t="s">
        <v>73</v>
      </c>
      <c r="B48" s="41" t="s">
        <v>58</v>
      </c>
      <c r="C48" s="16">
        <v>561362795.88</v>
      </c>
      <c r="D48" s="16">
        <v>445139909.69</v>
      </c>
      <c r="E48" s="16">
        <f t="shared" si="0"/>
        <v>-116222886.19</v>
      </c>
      <c r="F48" s="28">
        <f t="shared" si="1"/>
        <v>79.296296968200849</v>
      </c>
    </row>
    <row r="49" spans="1:6" ht="18.75" x14ac:dyDescent="0.3">
      <c r="A49" s="47" t="s">
        <v>74</v>
      </c>
      <c r="B49" s="41" t="s">
        <v>59</v>
      </c>
      <c r="C49" s="16">
        <v>145418258.68000001</v>
      </c>
      <c r="D49" s="16">
        <v>155119958.09</v>
      </c>
      <c r="E49" s="16">
        <f t="shared" si="0"/>
        <v>9701699.4099999964</v>
      </c>
      <c r="F49" s="28">
        <f t="shared" si="1"/>
        <v>106.67158271462256</v>
      </c>
    </row>
    <row r="50" spans="1:6" ht="37.5" x14ac:dyDescent="0.3">
      <c r="A50" s="47" t="s">
        <v>75</v>
      </c>
      <c r="B50" s="41" t="s">
        <v>76</v>
      </c>
      <c r="C50" s="16">
        <v>41440914</v>
      </c>
      <c r="D50" s="16">
        <v>14475394</v>
      </c>
      <c r="E50" s="16">
        <f t="shared" si="0"/>
        <v>-26965520</v>
      </c>
      <c r="F50" s="28">
        <f t="shared" si="1"/>
        <v>34.930199657275899</v>
      </c>
    </row>
    <row r="51" spans="1:6" ht="37.5" x14ac:dyDescent="0.3">
      <c r="A51" s="47" t="s">
        <v>69</v>
      </c>
      <c r="B51" s="41" t="s">
        <v>70</v>
      </c>
      <c r="C51" s="16">
        <v>899925</v>
      </c>
      <c r="D51" s="16">
        <v>36397.5</v>
      </c>
      <c r="E51" s="16">
        <f t="shared" si="0"/>
        <v>-863527.5</v>
      </c>
      <c r="F51" s="28">
        <f>D51/C51*100</f>
        <v>4.0445037086423872</v>
      </c>
    </row>
    <row r="52" spans="1:6" ht="22.5" customHeight="1" x14ac:dyDescent="0.3">
      <c r="A52" s="48" t="s">
        <v>66</v>
      </c>
      <c r="B52" s="41" t="s">
        <v>60</v>
      </c>
      <c r="C52" s="16">
        <v>3823982.9</v>
      </c>
      <c r="D52" s="16">
        <v>2424962.2400000002</v>
      </c>
      <c r="E52" s="16">
        <f t="shared" si="0"/>
        <v>-1399020.6599999997</v>
      </c>
      <c r="F52" s="28">
        <f t="shared" si="1"/>
        <v>63.414568093387672</v>
      </c>
    </row>
    <row r="53" spans="1:6" ht="112.5" x14ac:dyDescent="0.3">
      <c r="A53" s="31" t="s">
        <v>86</v>
      </c>
      <c r="B53" s="41" t="s">
        <v>96</v>
      </c>
      <c r="C53" s="16">
        <v>0</v>
      </c>
      <c r="D53" s="16">
        <v>-1490639.26</v>
      </c>
      <c r="E53" s="16">
        <f t="shared" si="0"/>
        <v>-1490639.26</v>
      </c>
      <c r="F53" s="28"/>
    </row>
    <row r="54" spans="1:6" ht="78.75" customHeight="1" thickBot="1" x14ac:dyDescent="0.3">
      <c r="A54" s="49" t="s">
        <v>67</v>
      </c>
      <c r="B54" s="50" t="s">
        <v>99</v>
      </c>
      <c r="C54" s="32">
        <v>115177103.45</v>
      </c>
      <c r="D54" s="32">
        <v>145551840.43000001</v>
      </c>
      <c r="E54" s="32">
        <f t="shared" si="0"/>
        <v>30374736.980000004</v>
      </c>
      <c r="F54" s="33">
        <f t="shared" si="1"/>
        <v>126.3722007848427</v>
      </c>
    </row>
    <row r="55" spans="1:6" ht="57.75" customHeight="1" thickBot="1" x14ac:dyDescent="0.3">
      <c r="A55" s="51" t="s">
        <v>68</v>
      </c>
      <c r="B55" s="52" t="s">
        <v>61</v>
      </c>
      <c r="C55" s="34">
        <v>-41562928.280000001</v>
      </c>
      <c r="D55" s="34">
        <v>-9879664.6899999995</v>
      </c>
      <c r="E55" s="34">
        <f>D55-C55</f>
        <v>31683263.590000004</v>
      </c>
      <c r="F55" s="35">
        <f t="shared" si="1"/>
        <v>23.770376869124675</v>
      </c>
    </row>
    <row r="56" spans="1:6" x14ac:dyDescent="0.25">
      <c r="B56" s="1"/>
      <c r="D56" s="5"/>
    </row>
    <row r="57" spans="1:6" x14ac:dyDescent="0.25">
      <c r="C57" s="5"/>
      <c r="D57" s="5"/>
    </row>
    <row r="58" spans="1:6" x14ac:dyDescent="0.25">
      <c r="C58" s="5"/>
      <c r="D58" s="5"/>
      <c r="E58" s="5"/>
      <c r="F58" s="5"/>
    </row>
    <row r="59" spans="1:6" x14ac:dyDescent="0.25">
      <c r="C59" s="5"/>
      <c r="D59" s="5"/>
      <c r="E59" s="5"/>
      <c r="F59" s="5"/>
    </row>
    <row r="60" spans="1:6" x14ac:dyDescent="0.25">
      <c r="C60" s="5"/>
    </row>
    <row r="61" spans="1:6" x14ac:dyDescent="0.25">
      <c r="C61" s="5"/>
      <c r="D61" s="5"/>
    </row>
    <row r="63" spans="1:6" x14ac:dyDescent="0.25">
      <c r="C63" s="5"/>
      <c r="D63" s="6"/>
    </row>
    <row r="64" spans="1:6" x14ac:dyDescent="0.25">
      <c r="D64" s="5"/>
    </row>
  </sheetData>
  <mergeCells count="4">
    <mergeCell ref="A4:A5"/>
    <mergeCell ref="B4:B5"/>
    <mergeCell ref="E4:F4"/>
    <mergeCell ref="A2:F2"/>
  </mergeCells>
  <printOptions horizontalCentered="1"/>
  <pageMargins left="0.15748031496062992" right="0.15748031496062992" top="0.35433070866141736" bottom="0.31496062992125984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12 месяцев</vt:lpstr>
      <vt:lpstr>'12 месяцев'!Заголовки_для_печати</vt:lpstr>
      <vt:lpstr>'12 месяцев'!Область_печати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2024-05-06T09:31:25Z</dcterms:modified>
</cp:coreProperties>
</file>