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2 месяцев" sheetId="2" r:id="rId1"/>
  </sheets>
  <definedNames>
    <definedName name="_xlnm.Print_Titles" localSheetId="0">'12 месяцев'!$4:$5</definedName>
    <definedName name="_xlnm.Print_Area" localSheetId="0">'12 месяцев'!$A$1:$F$55</definedName>
  </definedNames>
  <calcPr calcId="152511"/>
</workbook>
</file>

<file path=xl/calcChain.xml><?xml version="1.0" encoding="utf-8"?>
<calcChain xmlns="http://schemas.openxmlformats.org/spreadsheetml/2006/main">
  <c r="D44" i="2" l="1"/>
  <c r="F53" i="2"/>
  <c r="D8" i="2" l="1"/>
  <c r="E55" i="2" l="1"/>
  <c r="F43" i="2"/>
  <c r="F15" i="2"/>
  <c r="F16" i="2"/>
  <c r="F17" i="2"/>
  <c r="F18" i="2"/>
  <c r="F19" i="2"/>
  <c r="F14" i="2"/>
  <c r="F42" i="2" l="1"/>
  <c r="C44" i="2"/>
  <c r="F23" i="2" l="1"/>
  <c r="F21" i="2"/>
  <c r="F20" i="2"/>
  <c r="F13" i="2"/>
  <c r="E13" i="2" l="1"/>
  <c r="E53" i="2" l="1"/>
  <c r="C8" i="2" l="1"/>
  <c r="F50" i="2"/>
  <c r="E12" i="2"/>
  <c r="E14" i="2"/>
  <c r="E15" i="2"/>
  <c r="E16" i="2"/>
  <c r="E17" i="2"/>
  <c r="E18" i="2"/>
  <c r="E19" i="2"/>
  <c r="F12" i="2"/>
  <c r="F11" i="2" l="1"/>
  <c r="E11" i="2"/>
  <c r="E10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52" i="2"/>
  <c r="E54" i="2"/>
  <c r="F51" i="2"/>
  <c r="F10" i="2"/>
  <c r="F22" i="2"/>
  <c r="F24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5" i="2"/>
  <c r="F46" i="2"/>
  <c r="F47" i="2"/>
  <c r="F48" i="2"/>
  <c r="F49" i="2"/>
  <c r="F52" i="2"/>
  <c r="F54" i="2"/>
  <c r="F55" i="2"/>
  <c r="D35" i="2" l="1"/>
  <c r="D7" i="2" s="1"/>
  <c r="D6" i="2" l="1"/>
  <c r="F44" i="2"/>
  <c r="E44" i="2"/>
  <c r="C35" i="2"/>
  <c r="C7" i="2" s="1"/>
  <c r="C6" i="2" s="1"/>
  <c r="E7" i="2" l="1"/>
  <c r="F7" i="2"/>
  <c r="F6" i="2"/>
  <c r="E6" i="2"/>
  <c r="E35" i="2"/>
  <c r="F35" i="2"/>
  <c r="E9" i="2"/>
  <c r="F9" i="2" l="1"/>
  <c r="E8" i="2" l="1"/>
  <c r="F8" i="2"/>
</calcChain>
</file>

<file path=xl/sharedStrings.xml><?xml version="1.0" encoding="utf-8"?>
<sst xmlns="http://schemas.openxmlformats.org/spreadsheetml/2006/main" count="108" uniqueCount="107">
  <si>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</si>
  <si>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</si>
  <si>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</si>
  <si>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Земельный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</si>
  <si>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</si>
  <si>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</si>
  <si>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</si>
  <si>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>НАИМЕНОВАНИЕ ДОХОДОВ</t>
  </si>
  <si>
    <t>1 00 00000 00 0000 000</t>
  </si>
  <si>
    <t>1 01 02000 01 0000 110</t>
  </si>
  <si>
    <t>1 05 02000 02 0000 110</t>
  </si>
  <si>
    <t>1 05 03000 01 0000 110</t>
  </si>
  <si>
    <t>1 05 04000 02 0000 110</t>
  </si>
  <si>
    <t>1 06 06000 00 0000 110</t>
  </si>
  <si>
    <t>1 08 00000 00 0000 000</t>
  </si>
  <si>
    <t>1 11 00000 00 0000 000</t>
  </si>
  <si>
    <t>1 12 00000 00 0000 000</t>
  </si>
  <si>
    <t>1 13 00000 00 0000 000</t>
  </si>
  <si>
    <t>1 14 00000 00 0000 000</t>
  </si>
  <si>
    <t>Административные платежи и сборы</t>
  </si>
  <si>
    <t>1 15 00000 00 0000 000</t>
  </si>
  <si>
    <t>1 16 00000 00 0000 000</t>
  </si>
  <si>
    <t>1 17 00000 00 0000 000</t>
  </si>
  <si>
    <t>Штрафы, санкции, возмещение ущерба</t>
  </si>
  <si>
    <t>КОД</t>
  </si>
  <si>
    <t>Прочие неналоговые доходы, в т. ч:</t>
  </si>
  <si>
    <t>Невыясненные поступления</t>
  </si>
  <si>
    <t>1 17 01000 00 0000 180</t>
  </si>
  <si>
    <t>1 01 01000 00 0000 110</t>
  </si>
  <si>
    <t>Налог на прибыль организаций</t>
  </si>
  <si>
    <t>1 03 02000 01 0000 110</t>
  </si>
  <si>
    <t>Акцизы по подакцизным товарам (продукции), производимым на территории Российской Федерации</t>
  </si>
  <si>
    <t>1 05 01000 00 0000 110</t>
  </si>
  <si>
    <t>Налог, взимаемый с применением упрощенной системы налогообложения</t>
  </si>
  <si>
    <t>1 06 02000 02 0000 110</t>
  </si>
  <si>
    <t>Налог на имущество организаций</t>
  </si>
  <si>
    <t>1 06 04000 02 0000 110</t>
  </si>
  <si>
    <t>Транспортный налог</t>
  </si>
  <si>
    <t>1 06 50000 02 0000 110</t>
  </si>
  <si>
    <t>Налог на игорный бизнес</t>
  </si>
  <si>
    <t xml:space="preserve"> 1 09 00000 00 0000 000</t>
  </si>
  <si>
    <t>Задолженность и перерасчеты по отмененным налогам, сборам и иным обязательным платежам</t>
  </si>
  <si>
    <t>1 07 01000 00 0000 000</t>
  </si>
  <si>
    <t>Налог на добычу полезных ископаемых</t>
  </si>
  <si>
    <t>в сумме</t>
  </si>
  <si>
    <t>в %</t>
  </si>
  <si>
    <t>Сборы за пользование объектами животного мира и за пользование объектами водных биологических ресурсов</t>
  </si>
  <si>
    <t>1 07 04000 00 0000 000</t>
  </si>
  <si>
    <t>Налог на имущество физический лиц</t>
  </si>
  <si>
    <t>1 06 01000 02 0000 110</t>
  </si>
  <si>
    <t>Акцизы на нефтепродукты</t>
  </si>
  <si>
    <t>НАЛОГОВЫЕ И НЕНАЛОГОВЫЕ ДОХОДЫ</t>
  </si>
  <si>
    <t>НАЛОГОВЫЕ ДОХОДЫ, В Т.Ч.:</t>
  </si>
  <si>
    <t>НЕНАЛОГОВЫЕ ДОХОДЫ, В Т.Ч.:</t>
  </si>
  <si>
    <t>Налог на доходы физических лиц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</si>
  <si>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</si>
  <si>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</si>
  <si>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</si>
  <si>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</si>
  <si>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</si>
  <si>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</si>
  <si>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 имеющих целевое назначение, прошлых лет</t>
  </si>
  <si>
    <t>Доходы бюджета - всего, 
в том числе:</t>
  </si>
  <si>
    <t>2 02 00000 00 0000 000</t>
  </si>
  <si>
    <t>Безвозмездные поступления от других бюджетов бюджетной системы Российской Федерации</t>
  </si>
  <si>
    <t>2 00 00000 00 0000 000</t>
  </si>
  <si>
    <t>2 07 00000 00 0000 000</t>
  </si>
  <si>
    <t>2 18 0000 00 00000 000</t>
  </si>
  <si>
    <t>2 19 00000 00 0000 000</t>
  </si>
  <si>
    <t>2 04 00 000 00 0000 000</t>
  </si>
  <si>
    <t xml:space="preserve">Безвозмездные поступления от негосударственных организаций </t>
  </si>
  <si>
    <t>2 02 10000 00 0000 150</t>
  </si>
  <si>
    <t>2 02 20000 00 0000 150</t>
  </si>
  <si>
    <t>2 02 30000 00 0000 150</t>
  </si>
  <si>
    <t>2 02 40000 00 0000 150</t>
  </si>
  <si>
    <t>2 03 00 000 00 0000 000</t>
  </si>
  <si>
    <t xml:space="preserve">Безвозмездные поступления от государственных (муниципальных) организаций </t>
  </si>
  <si>
    <t xml:space="preserve"> 000 1030221001 0000 110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</si>
  <si>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</si>
  <si>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000 1030220001 0000 110</t>
  </si>
  <si>
    <t xml:space="preserve"> 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</si>
  <si>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1 03 02100 01 0000 110</t>
  </si>
  <si>
    <t xml:space="preserve"> 1 03 02142 01 0000 110</t>
  </si>
  <si>
    <t xml:space="preserve"> 1 03 02143 01 0000 110</t>
  </si>
  <si>
    <t>руб.</t>
  </si>
  <si>
    <t>1 05 06000 01 0000 110</t>
  </si>
  <si>
    <t>2 08 00000 00 0000 000</t>
  </si>
  <si>
    <t>Налог на профессиональный доход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</si>
  <si>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(в порядке, установленном Министерством финансов Российской Федерации)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</si>
  <si>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</si>
  <si>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 xml:space="preserve"> 1 03 02140 01 0000 110</t>
  </si>
  <si>
    <t>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</si>
  <si>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1 03  0219001 0000 110</t>
  </si>
  <si>
    <t xml:space="preserve"> 1 03 0222001 0000 110</t>
  </si>
  <si>
    <t>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</si>
  <si>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(по нормативам,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</si>
  <si>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</si>
  <si>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</si>
  <si>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</si>
  <si>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</si>
  <si>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Акцизы на пиво, напитки, изготавливаемые на основе пива, производимые на территории Российской Федерации</t>
  </si>
  <si>
    <t>2023 год</t>
  </si>
  <si>
    <t>Рост/снижение  факта (2023 к 2024)</t>
  </si>
  <si>
    <t>2024 год</t>
  </si>
  <si>
    <t xml:space="preserve">Сведения об исполнении консолидированного бюджета Астраханской области по доходам в разрезе видов доходов за 1 полугодие 2024 года в сравнении с соответствующим периодом прошлого года </t>
  </si>
  <si>
    <t>Факт за 1 полугодие 2023 года</t>
  </si>
  <si>
    <t>Факт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</si>
</sst>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6"/>
      <color theme="1"/>
      <name val="Calibri"/>
      <family val="2"/>
      <scheme val="minor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0" fontId="7" fillId="0" borderId="2">
      <alignment horizontal="left" wrapText="1" indent="2"/>
    </xf>
    <xf numFmtId="49" fontId="9" fillId="0" borderId="3">
      <alignment horizontal="center"/>
    </xf>
    <xf numFmtId="4" fontId="16" fillId="0" borderId="3">
      <alignment horizontal="right"/>
    </xf>
  </cellStyleXfs>
  <cellXfs count="72">
    <xf numFmtId="0" fontId="0" fillId="0" borderId="0" xfId="0"/>
    <xf numFmtId="0" fontId="2" fillId="0" borderId="0" xfId="0" applyFont="1"/>
    <xf numFmtId="0" fontId="0" fillId="0" borderId="0" xfId="0"/>
    <xf numFmtId="0" fontId="0" fillId="2" borderId="0" xfId="0" applyFill="1"/>
    <xf numFmtId="0" fontId="4" fillId="0" borderId="0" xfId="0" applyFont="1" applyAlignment="1">
      <alignment horizontal="left"/>
    </xf>
    <xf numFmtId="4" fontId="0" fillId="0" borderId="0" xfId="0" applyNumberFormat="1"/>
    <xf numFmtId="4" fontId="5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4" fontId="14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5" fillId="0" borderId="0" xfId="0" applyFont="1"/>
    <xf numFmtId="165" fontId="14" fillId="0" borderId="5" xfId="1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" fontId="14" fillId="0" borderId="7" xfId="1" applyNumberFormat="1" applyFont="1" applyFill="1" applyBorder="1" applyAlignment="1">
      <alignment horizontal="center" vertical="center" wrapText="1"/>
    </xf>
    <xf numFmtId="165" fontId="14" fillId="0" borderId="8" xfId="1" applyNumberFormat="1" applyFont="1" applyFill="1" applyBorder="1" applyAlignment="1">
      <alignment horizontal="center" vertical="center" wrapText="1"/>
    </xf>
    <xf numFmtId="4" fontId="14" fillId="0" borderId="10" xfId="1" applyNumberFormat="1" applyFont="1" applyFill="1" applyBorder="1" applyAlignment="1">
      <alignment horizontal="center" vertical="center" wrapText="1"/>
    </xf>
    <xf numFmtId="165" fontId="14" fillId="0" borderId="11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49" fontId="11" fillId="0" borderId="4" xfId="0" applyNumberFormat="1" applyFont="1" applyFill="1" applyBorder="1" applyAlignment="1">
      <alignment horizontal="center" vertical="center"/>
    </xf>
    <xf numFmtId="0" fontId="13" fillId="0" borderId="1" xfId="8" applyNumberFormat="1" applyFont="1" applyFill="1" applyBorder="1" applyProtection="1">
      <alignment horizontal="left" wrapText="1" indent="2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top" wrapText="1"/>
    </xf>
    <xf numFmtId="1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top" wrapText="1"/>
    </xf>
    <xf numFmtId="4" fontId="14" fillId="2" borderId="10" xfId="1" applyNumberFormat="1" applyFont="1" applyFill="1" applyBorder="1" applyAlignment="1">
      <alignment horizontal="center" vertical="center" wrapText="1"/>
    </xf>
    <xf numFmtId="4" fontId="14" fillId="2" borderId="7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4" fontId="10" fillId="5" borderId="14" xfId="0" applyNumberFormat="1" applyFont="1" applyFill="1" applyBorder="1" applyAlignment="1">
      <alignment horizontal="center" vertical="center" wrapText="1"/>
    </xf>
    <xf numFmtId="165" fontId="10" fillId="5" borderId="14" xfId="0" applyNumberFormat="1" applyFont="1" applyFill="1" applyBorder="1" applyAlignment="1">
      <alignment horizontal="center" vertical="center" wrapText="1"/>
    </xf>
    <xf numFmtId="165" fontId="12" fillId="3" borderId="14" xfId="1" applyNumberFormat="1" applyFont="1" applyFill="1" applyBorder="1" applyAlignment="1">
      <alignment horizontal="center" vertical="center" wrapText="1"/>
    </xf>
    <xf numFmtId="4" fontId="12" fillId="3" borderId="14" xfId="1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49" fontId="12" fillId="3" borderId="14" xfId="1" applyNumberFormat="1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/>
    </xf>
    <xf numFmtId="0" fontId="11" fillId="0" borderId="12" xfId="0" applyFont="1" applyFill="1" applyBorder="1"/>
    <xf numFmtId="49" fontId="12" fillId="4" borderId="14" xfId="1" applyNumberFormat="1" applyFont="1" applyFill="1" applyBorder="1" applyAlignment="1">
      <alignment horizontal="justify" vertical="top" wrapText="1"/>
    </xf>
    <xf numFmtId="4" fontId="14" fillId="2" borderId="12" xfId="1" applyNumberFormat="1" applyFont="1" applyFill="1" applyBorder="1" applyAlignment="1">
      <alignment horizontal="center" vertical="center" wrapText="1"/>
    </xf>
    <xf numFmtId="4" fontId="12" fillId="4" borderId="14" xfId="1" applyNumberFormat="1" applyFont="1" applyFill="1" applyBorder="1" applyAlignment="1">
      <alignment horizontal="center" vertical="center" wrapText="1"/>
    </xf>
    <xf numFmtId="4" fontId="12" fillId="3" borderId="0" xfId="1" applyNumberFormat="1" applyFont="1" applyFill="1" applyBorder="1" applyAlignment="1">
      <alignment horizontal="center" vertical="center" wrapText="1"/>
    </xf>
    <xf numFmtId="4" fontId="14" fillId="0" borderId="12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Fill="1" applyBorder="1" applyAlignment="1">
      <alignment horizontal="center" vertical="center" wrapText="1"/>
    </xf>
    <xf numFmtId="165" fontId="12" fillId="4" borderId="14" xfId="1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4" fontId="14" fillId="2" borderId="22" xfId="1" applyNumberFormat="1" applyFont="1" applyFill="1" applyBorder="1" applyAlignment="1">
      <alignment horizontal="center" vertical="center" wrapText="1"/>
    </xf>
    <xf numFmtId="4" fontId="14" fillId="0" borderId="22" xfId="1" applyNumberFormat="1" applyFont="1" applyFill="1" applyBorder="1" applyAlignment="1">
      <alignment horizontal="center" vertical="center" wrapText="1"/>
    </xf>
    <xf numFmtId="165" fontId="14" fillId="0" borderId="23" xfId="1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wrapText="1"/>
    </xf>
    <xf numFmtId="0" fontId="11" fillId="0" borderId="1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1" fontId="11" fillId="3" borderId="14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16">
    <cellStyle name="Excel Built-in Normal" xfId="1"/>
    <cellStyle name="TableStyleLight1" xfId="2"/>
    <cellStyle name="TableStyleLight1 2" xfId="3"/>
    <cellStyle name="TableStyleLight1 3" xfId="4"/>
    <cellStyle name="TableStyleLight1 4" xfId="5"/>
    <cellStyle name="TableStyleLight1 5" xfId="6"/>
    <cellStyle name="TableStyleLight1 6" xfId="7"/>
    <cellStyle name="xl31" xfId="8"/>
    <cellStyle name="xl43" xfId="9"/>
    <cellStyle name="xl46" xfId="10"/>
    <cellStyle name="Обычный" xfId="0" builtinId="0"/>
    <cellStyle name="Финансовый 2" xfId="3"/>
    <cellStyle name="Финансовый 3" xfId="4"/>
    <cellStyle name="Финансовый 4" xfId="5"/>
    <cellStyle name="Финансовый 5" xfId="6"/>
    <cellStyle name="Финансовый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view="pageBreakPreview" topLeftCell="A4" zoomScale="60" zoomScaleNormal="100" workbookViewId="0">
      <selection activeCell="M16" sqref="M16"/>
    </sheetView>
  </sheetViews>
  <sheetFormatPr defaultColWidth="9.140625" defaultRowHeight="15" x14ac:dyDescent="0.25"/>
  <cols>
    <col min="1" max="1" width="31.7109375" style="2" customWidth="1"/>
    <col min="2" max="2" width="63.7109375" style="2" customWidth="1"/>
    <col min="3" max="4" width="38" style="2" customWidth="1"/>
    <col min="5" max="5" width="23.7109375" style="2" customWidth="1"/>
    <col min="6" max="6" width="20.5703125" style="2" customWidth="1"/>
    <col min="7" max="11" width="9.140625" style="2"/>
    <col min="12" max="12" width="60.28515625" style="2" customWidth="1"/>
    <col min="13" max="16384" width="9.140625" style="2"/>
  </cols>
  <sheetData>
    <row r="1" spans="1:12" x14ac:dyDescent="0.25">
      <c r="C1" s="3"/>
    </row>
    <row r="2" spans="1:12" ht="87.75" customHeight="1" x14ac:dyDescent="0.25">
      <c r="A2" s="71" t="s">
        <v>104</v>
      </c>
      <c r="B2" s="71"/>
      <c r="C2" s="71"/>
      <c r="D2" s="71"/>
      <c r="E2" s="71"/>
      <c r="F2" s="71"/>
    </row>
    <row r="3" spans="1:12" ht="24" customHeight="1" thickBot="1" x14ac:dyDescent="0.4">
      <c r="A3" s="4"/>
      <c r="B3" s="7"/>
      <c r="F3" s="9" t="s">
        <v>84</v>
      </c>
    </row>
    <row r="4" spans="1:12" ht="37.5" customHeight="1" thickBot="1" x14ac:dyDescent="0.4">
      <c r="A4" s="67" t="s">
        <v>24</v>
      </c>
      <c r="B4" s="67" t="s">
        <v>7</v>
      </c>
      <c r="C4" s="34" t="s">
        <v>101</v>
      </c>
      <c r="D4" s="34" t="s">
        <v>103</v>
      </c>
      <c r="E4" s="69" t="s">
        <v>102</v>
      </c>
      <c r="F4" s="70"/>
      <c r="L4" s="10"/>
    </row>
    <row r="5" spans="1:12" ht="22.5" customHeight="1" thickBot="1" x14ac:dyDescent="0.3">
      <c r="A5" s="68"/>
      <c r="B5" s="68"/>
      <c r="C5" s="36" t="s">
        <v>105</v>
      </c>
      <c r="D5" s="36" t="s">
        <v>106</v>
      </c>
      <c r="E5" s="35" t="s">
        <v>44</v>
      </c>
      <c r="F5" s="35" t="s">
        <v>45</v>
      </c>
    </row>
    <row r="6" spans="1:12" ht="30.75" customHeight="1" thickBot="1" x14ac:dyDescent="0.3">
      <c r="A6" s="37"/>
      <c r="B6" s="42" t="s">
        <v>62</v>
      </c>
      <c r="C6" s="38">
        <f>C7+C44</f>
        <v>40750284409.709991</v>
      </c>
      <c r="D6" s="38">
        <f>D7+D44</f>
        <v>41300836640.279999</v>
      </c>
      <c r="E6" s="38">
        <f>D6-C6</f>
        <v>550552230.57000732</v>
      </c>
      <c r="F6" s="39">
        <f>D6/C6*100</f>
        <v>101.35103898916304</v>
      </c>
    </row>
    <row r="7" spans="1:12" ht="26.25" customHeight="1" thickBot="1" x14ac:dyDescent="0.3">
      <c r="A7" s="44" t="s">
        <v>8</v>
      </c>
      <c r="B7" s="43" t="s">
        <v>51</v>
      </c>
      <c r="C7" s="41">
        <f>C8+C35</f>
        <v>32427209554.179993</v>
      </c>
      <c r="D7" s="41">
        <f>D8+D35</f>
        <v>33238832737.09</v>
      </c>
      <c r="E7" s="51">
        <f t="shared" ref="E7:E54" si="0">D7-C7</f>
        <v>811623182.91000748</v>
      </c>
      <c r="F7" s="40">
        <f t="shared" ref="F7:F55" si="1">D7/C7*100</f>
        <v>102.50290787911902</v>
      </c>
    </row>
    <row r="8" spans="1:12" ht="19.5" thickBot="1" x14ac:dyDescent="0.35">
      <c r="A8" s="46"/>
      <c r="B8" s="48" t="s">
        <v>52</v>
      </c>
      <c r="C8" s="50">
        <f>C9+C10+C11+C21+C22+C23+C24+C26+C27+C28+C29+C30+C31+C32+C33+C34+C25</f>
        <v>30764436983.509995</v>
      </c>
      <c r="D8" s="50">
        <f>D9+D10+D21+D22+D23+D24+D26+D27+D28+D29+D30+D31+D32+D33+D34+D25+D11</f>
        <v>30291750708.049999</v>
      </c>
      <c r="E8" s="50">
        <f t="shared" si="0"/>
        <v>-472686275.45999527</v>
      </c>
      <c r="F8" s="54">
        <f t="shared" si="1"/>
        <v>98.463530225781938</v>
      </c>
    </row>
    <row r="9" spans="1:12" ht="18.75" x14ac:dyDescent="0.3">
      <c r="A9" s="45" t="s">
        <v>28</v>
      </c>
      <c r="B9" s="47" t="s">
        <v>29</v>
      </c>
      <c r="C9" s="49">
        <v>12251667410.690001</v>
      </c>
      <c r="D9" s="49">
        <v>9462450088.7199993</v>
      </c>
      <c r="E9" s="52">
        <f t="shared" si="0"/>
        <v>-2789217321.9700012</v>
      </c>
      <c r="F9" s="53">
        <f t="shared" si="1"/>
        <v>77.233977805042983</v>
      </c>
    </row>
    <row r="10" spans="1:12" ht="18.75" x14ac:dyDescent="0.3">
      <c r="A10" s="17" t="s">
        <v>9</v>
      </c>
      <c r="B10" s="18" t="s">
        <v>54</v>
      </c>
      <c r="C10" s="33">
        <v>7884025386.3000002</v>
      </c>
      <c r="D10" s="33">
        <v>9737184535.7800007</v>
      </c>
      <c r="E10" s="8">
        <f t="shared" si="0"/>
        <v>1853159149.4800005</v>
      </c>
      <c r="F10" s="11">
        <f t="shared" si="1"/>
        <v>123.50524077078973</v>
      </c>
    </row>
    <row r="11" spans="1:12" ht="46.5" hidden="1" customHeight="1" x14ac:dyDescent="0.25">
      <c r="A11" s="17" t="s">
        <v>30</v>
      </c>
      <c r="B11" s="19" t="s">
        <v>31</v>
      </c>
      <c r="C11" s="33">
        <v>2449668478.6300001</v>
      </c>
      <c r="D11" s="33">
        <v>2514480581.23</v>
      </c>
      <c r="E11" s="8">
        <f t="shared" si="0"/>
        <v>64812102.599999905</v>
      </c>
      <c r="F11" s="11">
        <f t="shared" si="1"/>
        <v>102.64574995210154</v>
      </c>
    </row>
    <row r="12" spans="1:12" ht="56.25" x14ac:dyDescent="0.3">
      <c r="A12" s="17" t="s">
        <v>81</v>
      </c>
      <c r="B12" s="20" t="s">
        <v>100</v>
      </c>
      <c r="C12" s="33">
        <v>12803023.630000001</v>
      </c>
      <c r="D12" s="33">
        <v>14647361.43</v>
      </c>
      <c r="E12" s="8">
        <f t="shared" si="0"/>
        <v>1844337.7999999989</v>
      </c>
      <c r="F12" s="11">
        <f>D26/C26*100</f>
        <v>365.16410841421413</v>
      </c>
    </row>
    <row r="13" spans="1:12" ht="212.25" customHeight="1" x14ac:dyDescent="0.25">
      <c r="A13" s="17" t="s">
        <v>90</v>
      </c>
      <c r="B13" s="19" t="s">
        <v>89</v>
      </c>
      <c r="C13" s="33">
        <v>332791739.80000001</v>
      </c>
      <c r="D13" s="33">
        <v>331214687.55000001</v>
      </c>
      <c r="E13" s="8">
        <f t="shared" si="0"/>
        <v>-1577052.25</v>
      </c>
      <c r="F13" s="11">
        <f t="shared" si="1"/>
        <v>99.526114364813338</v>
      </c>
    </row>
    <row r="14" spans="1:12" ht="307.5" hidden="1" customHeight="1" x14ac:dyDescent="0.25">
      <c r="A14" s="17" t="s">
        <v>82</v>
      </c>
      <c r="B14" s="19" t="s">
        <v>88</v>
      </c>
      <c r="C14" s="33">
        <v>282801572.82999998</v>
      </c>
      <c r="D14" s="33">
        <v>281927562.44999999</v>
      </c>
      <c r="E14" s="8">
        <f t="shared" si="0"/>
        <v>-874010.37999999523</v>
      </c>
      <c r="F14" s="11">
        <f t="shared" si="1"/>
        <v>99.690945714603444</v>
      </c>
    </row>
    <row r="15" spans="1:12" ht="409.5" hidden="1" x14ac:dyDescent="0.25">
      <c r="A15" s="17" t="s">
        <v>83</v>
      </c>
      <c r="B15" s="19" t="s">
        <v>95</v>
      </c>
      <c r="C15" s="33">
        <v>49990166.969999999</v>
      </c>
      <c r="D15" s="33">
        <v>49287125.100000001</v>
      </c>
      <c r="E15" s="8">
        <f t="shared" si="0"/>
        <v>-703041.86999999732</v>
      </c>
      <c r="F15" s="11">
        <f t="shared" si="1"/>
        <v>98.593639684336509</v>
      </c>
    </row>
    <row r="16" spans="1:12" ht="194.25" customHeight="1" x14ac:dyDescent="0.25">
      <c r="A16" s="21" t="s">
        <v>92</v>
      </c>
      <c r="B16" s="19" t="s">
        <v>94</v>
      </c>
      <c r="C16" s="33">
        <v>850883.34</v>
      </c>
      <c r="D16" s="33">
        <v>738425.18</v>
      </c>
      <c r="E16" s="8">
        <f t="shared" si="0"/>
        <v>-112458.15999999992</v>
      </c>
      <c r="F16" s="11">
        <f t="shared" si="1"/>
        <v>86.783363275158266</v>
      </c>
    </row>
    <row r="17" spans="1:6" ht="216" hidden="1" x14ac:dyDescent="0.25">
      <c r="A17" s="17" t="s">
        <v>79</v>
      </c>
      <c r="B17" s="22" t="s">
        <v>80</v>
      </c>
      <c r="C17" s="33">
        <v>-1830.35</v>
      </c>
      <c r="D17" s="33">
        <v>-813.07</v>
      </c>
      <c r="E17" s="8">
        <f t="shared" si="0"/>
        <v>1017.2799999999999</v>
      </c>
      <c r="F17" s="11">
        <f t="shared" si="1"/>
        <v>44.421558718277929</v>
      </c>
    </row>
    <row r="18" spans="1:6" ht="180" hidden="1" x14ac:dyDescent="0.25">
      <c r="A18" s="17" t="s">
        <v>77</v>
      </c>
      <c r="B18" s="22" t="s">
        <v>78</v>
      </c>
      <c r="C18" s="33">
        <v>12751.19</v>
      </c>
      <c r="D18" s="33">
        <v>46625.5</v>
      </c>
      <c r="E18" s="8">
        <f t="shared" si="0"/>
        <v>33874.31</v>
      </c>
      <c r="F18" s="11">
        <f t="shared" si="1"/>
        <v>365.6560681787347</v>
      </c>
    </row>
    <row r="19" spans="1:6" ht="156" customHeight="1" x14ac:dyDescent="0.25">
      <c r="A19" s="21" t="s">
        <v>93</v>
      </c>
      <c r="B19" s="19" t="s">
        <v>91</v>
      </c>
      <c r="C19" s="33">
        <v>341400.82</v>
      </c>
      <c r="D19" s="33">
        <v>363803.26</v>
      </c>
      <c r="E19" s="8">
        <f t="shared" si="0"/>
        <v>22402.440000000002</v>
      </c>
      <c r="F19" s="11">
        <f t="shared" si="1"/>
        <v>106.56191745526564</v>
      </c>
    </row>
    <row r="20" spans="1:6" ht="18.75" x14ac:dyDescent="0.3">
      <c r="A20" s="17" t="s">
        <v>30</v>
      </c>
      <c r="B20" s="20" t="s">
        <v>50</v>
      </c>
      <c r="C20" s="33">
        <v>2102870510.2000003</v>
      </c>
      <c r="D20" s="33">
        <v>2167191199.3800001</v>
      </c>
      <c r="E20" s="8">
        <f>D20-C20</f>
        <v>64320689.179999828</v>
      </c>
      <c r="F20" s="11">
        <f t="shared" si="1"/>
        <v>103.05870898222271</v>
      </c>
    </row>
    <row r="21" spans="1:6" ht="37.5" x14ac:dyDescent="0.3">
      <c r="A21" s="17" t="s">
        <v>32</v>
      </c>
      <c r="B21" s="20" t="s">
        <v>33</v>
      </c>
      <c r="C21" s="33">
        <v>1685120421.8699999</v>
      </c>
      <c r="D21" s="33">
        <v>2487097774.1999998</v>
      </c>
      <c r="E21" s="8">
        <f t="shared" si="0"/>
        <v>801977352.32999992</v>
      </c>
      <c r="F21" s="11">
        <f t="shared" si="1"/>
        <v>147.59169385888964</v>
      </c>
    </row>
    <row r="22" spans="1:6" ht="37.5" x14ac:dyDescent="0.3">
      <c r="A22" s="17" t="s">
        <v>10</v>
      </c>
      <c r="B22" s="20" t="s">
        <v>0</v>
      </c>
      <c r="C22" s="33">
        <v>-4512416.79</v>
      </c>
      <c r="D22" s="33">
        <v>1365236.29</v>
      </c>
      <c r="E22" s="8">
        <f t="shared" si="0"/>
        <v>5877653.0800000001</v>
      </c>
      <c r="F22" s="11">
        <f t="shared" si="1"/>
        <v>-30.255101723438095</v>
      </c>
    </row>
    <row r="23" spans="1:6" ht="18.75" x14ac:dyDescent="0.3">
      <c r="A23" s="17" t="s">
        <v>11</v>
      </c>
      <c r="B23" s="20" t="s">
        <v>1</v>
      </c>
      <c r="C23" s="33">
        <v>84034055.239999995</v>
      </c>
      <c r="D23" s="33">
        <v>92874358.409999996</v>
      </c>
      <c r="E23" s="8">
        <f t="shared" si="0"/>
        <v>8840303.1700000018</v>
      </c>
      <c r="F23" s="11">
        <f t="shared" si="1"/>
        <v>110.51990546541188</v>
      </c>
    </row>
    <row r="24" spans="1:6" ht="37.5" x14ac:dyDescent="0.3">
      <c r="A24" s="17" t="s">
        <v>12</v>
      </c>
      <c r="B24" s="20" t="s">
        <v>2</v>
      </c>
      <c r="C24" s="33">
        <v>105759763.73</v>
      </c>
      <c r="D24" s="33">
        <v>221722387.81</v>
      </c>
      <c r="E24" s="8">
        <f t="shared" si="0"/>
        <v>115962624.08</v>
      </c>
      <c r="F24" s="11">
        <f t="shared" si="1"/>
        <v>209.64720418253529</v>
      </c>
    </row>
    <row r="25" spans="1:6" ht="18.75" x14ac:dyDescent="0.3">
      <c r="A25" s="23" t="s">
        <v>85</v>
      </c>
      <c r="B25" s="20" t="s">
        <v>87</v>
      </c>
      <c r="C25" s="33">
        <v>46777179.020000003</v>
      </c>
      <c r="D25" s="33">
        <v>81142521.459999993</v>
      </c>
      <c r="E25" s="8">
        <f t="shared" si="0"/>
        <v>34365342.43999999</v>
      </c>
      <c r="F25" s="11">
        <f t="shared" si="1"/>
        <v>173.4660429721655</v>
      </c>
    </row>
    <row r="26" spans="1:6" ht="18.75" x14ac:dyDescent="0.3">
      <c r="A26" s="17" t="s">
        <v>49</v>
      </c>
      <c r="B26" s="20" t="s">
        <v>48</v>
      </c>
      <c r="C26" s="33">
        <v>10978593.99</v>
      </c>
      <c r="D26" s="33">
        <v>40089884.859999999</v>
      </c>
      <c r="E26" s="8">
        <f t="shared" si="0"/>
        <v>29111290.869999997</v>
      </c>
      <c r="F26" s="11">
        <f t="shared" si="1"/>
        <v>365.16410841421413</v>
      </c>
    </row>
    <row r="27" spans="1:6" ht="18.75" x14ac:dyDescent="0.3">
      <c r="A27" s="17" t="s">
        <v>34</v>
      </c>
      <c r="B27" s="20" t="s">
        <v>35</v>
      </c>
      <c r="C27" s="33">
        <v>5678212977.9200001</v>
      </c>
      <c r="D27" s="33">
        <v>5065805203.25</v>
      </c>
      <c r="E27" s="8">
        <f t="shared" si="0"/>
        <v>-612407774.67000008</v>
      </c>
      <c r="F27" s="11">
        <f t="shared" si="1"/>
        <v>89.214779772238614</v>
      </c>
    </row>
    <row r="28" spans="1:6" ht="18.75" x14ac:dyDescent="0.3">
      <c r="A28" s="17" t="s">
        <v>36</v>
      </c>
      <c r="B28" s="20" t="s">
        <v>37</v>
      </c>
      <c r="C28" s="33">
        <v>186023808.69</v>
      </c>
      <c r="D28" s="33">
        <v>241238752.28</v>
      </c>
      <c r="E28" s="8">
        <f t="shared" si="0"/>
        <v>55214943.590000004</v>
      </c>
      <c r="F28" s="11">
        <f t="shared" si="1"/>
        <v>129.68165418116621</v>
      </c>
    </row>
    <row r="29" spans="1:6" ht="18.75" x14ac:dyDescent="0.3">
      <c r="A29" s="17" t="s">
        <v>38</v>
      </c>
      <c r="B29" s="20" t="s">
        <v>39</v>
      </c>
      <c r="C29" s="33">
        <v>1560876.82</v>
      </c>
      <c r="D29" s="33">
        <v>1456000</v>
      </c>
      <c r="E29" s="8">
        <f t="shared" si="0"/>
        <v>-104876.82000000007</v>
      </c>
      <c r="F29" s="11">
        <f t="shared" si="1"/>
        <v>93.280903486029089</v>
      </c>
    </row>
    <row r="30" spans="1:6" ht="18.75" x14ac:dyDescent="0.3">
      <c r="A30" s="17" t="s">
        <v>13</v>
      </c>
      <c r="B30" s="20" t="s">
        <v>3</v>
      </c>
      <c r="C30" s="33">
        <v>245053887.69</v>
      </c>
      <c r="D30" s="33">
        <v>195921164.72</v>
      </c>
      <c r="E30" s="8">
        <f t="shared" si="0"/>
        <v>-49132722.969999999</v>
      </c>
      <c r="F30" s="11">
        <f t="shared" si="1"/>
        <v>79.950237299579484</v>
      </c>
    </row>
    <row r="31" spans="1:6" ht="18.75" x14ac:dyDescent="0.3">
      <c r="A31" s="17" t="s">
        <v>42</v>
      </c>
      <c r="B31" s="20" t="s">
        <v>43</v>
      </c>
      <c r="C31" s="33">
        <v>9441212.0099999998</v>
      </c>
      <c r="D31" s="33">
        <v>8351246.25</v>
      </c>
      <c r="E31" s="8">
        <f t="shared" si="0"/>
        <v>-1089965.7599999998</v>
      </c>
      <c r="F31" s="11">
        <f t="shared" si="1"/>
        <v>88.455234785051715</v>
      </c>
    </row>
    <row r="32" spans="1:6" ht="63.75" customHeight="1" x14ac:dyDescent="0.25">
      <c r="A32" s="17" t="s">
        <v>47</v>
      </c>
      <c r="B32" s="24" t="s">
        <v>46</v>
      </c>
      <c r="C32" s="33">
        <v>4834280.75</v>
      </c>
      <c r="D32" s="33">
        <v>3421460.37</v>
      </c>
      <c r="E32" s="8">
        <f t="shared" si="0"/>
        <v>-1412820.38</v>
      </c>
      <c r="F32" s="11">
        <f t="shared" si="1"/>
        <v>70.774962128544146</v>
      </c>
    </row>
    <row r="33" spans="1:6" ht="18.75" x14ac:dyDescent="0.3">
      <c r="A33" s="17" t="s">
        <v>14</v>
      </c>
      <c r="B33" s="20" t="s">
        <v>4</v>
      </c>
      <c r="C33" s="33">
        <v>125652819.09999999</v>
      </c>
      <c r="D33" s="33">
        <v>137128246.66</v>
      </c>
      <c r="E33" s="8">
        <f t="shared" si="0"/>
        <v>11475427.560000002</v>
      </c>
      <c r="F33" s="11">
        <f t="shared" si="1"/>
        <v>109.13264632038806</v>
      </c>
    </row>
    <row r="34" spans="1:6" s="3" customFormat="1" ht="38.25" thickBot="1" x14ac:dyDescent="0.3">
      <c r="A34" s="55" t="s">
        <v>40</v>
      </c>
      <c r="B34" s="57" t="s">
        <v>41</v>
      </c>
      <c r="C34" s="60">
        <v>138247.85</v>
      </c>
      <c r="D34" s="60">
        <v>21265.759999999998</v>
      </c>
      <c r="E34" s="61">
        <f t="shared" si="0"/>
        <v>-116982.09000000001</v>
      </c>
      <c r="F34" s="62">
        <f t="shared" si="1"/>
        <v>15.382344101553839</v>
      </c>
    </row>
    <row r="35" spans="1:6" s="3" customFormat="1" ht="19.5" thickBot="1" x14ac:dyDescent="0.35">
      <c r="A35" s="56"/>
      <c r="B35" s="59" t="s">
        <v>53</v>
      </c>
      <c r="C35" s="50">
        <f>C36+C37+C38+C39+C40+C41+C42</f>
        <v>1662772570.6700001</v>
      </c>
      <c r="D35" s="50">
        <f>D36+D37+D38+D39+D40+D41+D42</f>
        <v>2947082029.0400004</v>
      </c>
      <c r="E35" s="50">
        <f t="shared" si="0"/>
        <v>1284309458.3700004</v>
      </c>
      <c r="F35" s="54">
        <f t="shared" si="1"/>
        <v>177.23903322824833</v>
      </c>
    </row>
    <row r="36" spans="1:6" ht="43.5" customHeight="1" x14ac:dyDescent="0.3">
      <c r="A36" s="45" t="s">
        <v>15</v>
      </c>
      <c r="B36" s="58" t="s">
        <v>97</v>
      </c>
      <c r="C36" s="49">
        <v>746704901.89999998</v>
      </c>
      <c r="D36" s="49">
        <v>1527903877.6600001</v>
      </c>
      <c r="E36" s="52">
        <f t="shared" si="0"/>
        <v>781198975.76000011</v>
      </c>
      <c r="F36" s="53">
        <f t="shared" si="1"/>
        <v>204.61950547963858</v>
      </c>
    </row>
    <row r="37" spans="1:6" ht="18.75" x14ac:dyDescent="0.3">
      <c r="A37" s="17" t="s">
        <v>16</v>
      </c>
      <c r="B37" s="20" t="s">
        <v>5</v>
      </c>
      <c r="C37" s="33">
        <v>28300077.91</v>
      </c>
      <c r="D37" s="33">
        <v>41852588.390000001</v>
      </c>
      <c r="E37" s="8">
        <f t="shared" si="0"/>
        <v>13552510.48</v>
      </c>
      <c r="F37" s="11">
        <f t="shared" si="1"/>
        <v>147.88859777382854</v>
      </c>
    </row>
    <row r="38" spans="1:6" ht="37.5" x14ac:dyDescent="0.3">
      <c r="A38" s="17" t="s">
        <v>17</v>
      </c>
      <c r="B38" s="20" t="s">
        <v>98</v>
      </c>
      <c r="C38" s="33">
        <v>410920387.27999997</v>
      </c>
      <c r="D38" s="33">
        <v>654893999.82000005</v>
      </c>
      <c r="E38" s="8">
        <f t="shared" si="0"/>
        <v>243973612.54000008</v>
      </c>
      <c r="F38" s="11">
        <f t="shared" si="1"/>
        <v>159.37247702771126</v>
      </c>
    </row>
    <row r="39" spans="1:6" ht="37.5" x14ac:dyDescent="0.3">
      <c r="A39" s="17" t="s">
        <v>18</v>
      </c>
      <c r="B39" s="20" t="s">
        <v>6</v>
      </c>
      <c r="C39" s="33">
        <v>171594581.62</v>
      </c>
      <c r="D39" s="33">
        <v>226103413.31</v>
      </c>
      <c r="E39" s="8">
        <f t="shared" si="0"/>
        <v>54508831.689999998</v>
      </c>
      <c r="F39" s="11">
        <f t="shared" si="1"/>
        <v>131.76605646599671</v>
      </c>
    </row>
    <row r="40" spans="1:6" ht="18.75" x14ac:dyDescent="0.3">
      <c r="A40" s="17" t="s">
        <v>20</v>
      </c>
      <c r="B40" s="20" t="s">
        <v>19</v>
      </c>
      <c r="C40" s="33">
        <v>1291386.54</v>
      </c>
      <c r="D40" s="33">
        <v>1054674.52</v>
      </c>
      <c r="E40" s="8">
        <f t="shared" si="0"/>
        <v>-236712.02000000002</v>
      </c>
      <c r="F40" s="11">
        <f t="shared" si="1"/>
        <v>81.669932845978082</v>
      </c>
    </row>
    <row r="41" spans="1:6" ht="18.75" x14ac:dyDescent="0.3">
      <c r="A41" s="17" t="s">
        <v>21</v>
      </c>
      <c r="B41" s="20" t="s">
        <v>23</v>
      </c>
      <c r="C41" s="33">
        <v>292928570.00999999</v>
      </c>
      <c r="D41" s="33">
        <v>480978469.54000002</v>
      </c>
      <c r="E41" s="8">
        <f t="shared" si="0"/>
        <v>188049899.53000003</v>
      </c>
      <c r="F41" s="11">
        <f t="shared" si="1"/>
        <v>164.19650344231715</v>
      </c>
    </row>
    <row r="42" spans="1:6" ht="18.75" x14ac:dyDescent="0.3">
      <c r="A42" s="17" t="s">
        <v>22</v>
      </c>
      <c r="B42" s="20" t="s">
        <v>25</v>
      </c>
      <c r="C42" s="33">
        <v>11032665.41</v>
      </c>
      <c r="D42" s="33">
        <v>14295005.800000001</v>
      </c>
      <c r="E42" s="8">
        <f t="shared" si="0"/>
        <v>3262340.3900000006</v>
      </c>
      <c r="F42" s="11">
        <f t="shared" si="1"/>
        <v>129.56982985311072</v>
      </c>
    </row>
    <row r="43" spans="1:6" ht="19.5" thickBot="1" x14ac:dyDescent="0.35">
      <c r="A43" s="55" t="s">
        <v>27</v>
      </c>
      <c r="B43" s="63" t="s">
        <v>26</v>
      </c>
      <c r="C43" s="60">
        <v>-11225765.07</v>
      </c>
      <c r="D43" s="60">
        <v>3470883.16</v>
      </c>
      <c r="E43" s="61">
        <f t="shared" si="0"/>
        <v>14696648.23</v>
      </c>
      <c r="F43" s="62">
        <f t="shared" si="1"/>
        <v>-30.91890074624553</v>
      </c>
    </row>
    <row r="44" spans="1:6" ht="19.5" thickBot="1" x14ac:dyDescent="0.3">
      <c r="A44" s="66" t="s">
        <v>65</v>
      </c>
      <c r="B44" s="65" t="s">
        <v>55</v>
      </c>
      <c r="C44" s="41">
        <f>C45+C51+C52+C54+C55+C50+C53</f>
        <v>8323074855.5299988</v>
      </c>
      <c r="D44" s="41">
        <f>D45+D51+D52+D54+D55+D50+D53</f>
        <v>8062003903.1900015</v>
      </c>
      <c r="E44" s="41">
        <f t="shared" si="0"/>
        <v>-261070952.33999729</v>
      </c>
      <c r="F44" s="40">
        <f t="shared" si="1"/>
        <v>96.863287224113606</v>
      </c>
    </row>
    <row r="45" spans="1:6" ht="37.5" x14ac:dyDescent="0.25">
      <c r="A45" s="45" t="s">
        <v>63</v>
      </c>
      <c r="B45" s="64" t="s">
        <v>64</v>
      </c>
      <c r="C45" s="49">
        <v>8347146748.1999998</v>
      </c>
      <c r="D45" s="49">
        <v>7343188881.3299999</v>
      </c>
      <c r="E45" s="52">
        <f t="shared" si="0"/>
        <v>-1003957866.8699999</v>
      </c>
      <c r="F45" s="53">
        <f t="shared" si="1"/>
        <v>87.972442594393158</v>
      </c>
    </row>
    <row r="46" spans="1:6" ht="37.5" x14ac:dyDescent="0.3">
      <c r="A46" s="25" t="s">
        <v>71</v>
      </c>
      <c r="B46" s="20" t="s">
        <v>56</v>
      </c>
      <c r="C46" s="33">
        <v>2536708700</v>
      </c>
      <c r="D46" s="33">
        <v>2422246500</v>
      </c>
      <c r="E46" s="8">
        <f t="shared" si="0"/>
        <v>-114462200</v>
      </c>
      <c r="F46" s="11">
        <f t="shared" si="1"/>
        <v>95.487767278915385</v>
      </c>
    </row>
    <row r="47" spans="1:6" ht="37.5" x14ac:dyDescent="0.3">
      <c r="A47" s="25" t="s">
        <v>72</v>
      </c>
      <c r="B47" s="20" t="s">
        <v>57</v>
      </c>
      <c r="C47" s="33">
        <v>3947908496.8400002</v>
      </c>
      <c r="D47" s="33">
        <v>3645057315.02</v>
      </c>
      <c r="E47" s="8">
        <f t="shared" si="0"/>
        <v>-302851181.82000017</v>
      </c>
      <c r="F47" s="11">
        <f t="shared" si="1"/>
        <v>92.32881962531782</v>
      </c>
    </row>
    <row r="48" spans="1:6" ht="37.5" x14ac:dyDescent="0.3">
      <c r="A48" s="25" t="s">
        <v>73</v>
      </c>
      <c r="B48" s="20" t="s">
        <v>58</v>
      </c>
      <c r="C48" s="33">
        <v>1340654178.1700001</v>
      </c>
      <c r="D48" s="33">
        <v>834576412.72000003</v>
      </c>
      <c r="E48" s="8">
        <f t="shared" si="0"/>
        <v>-506077765.45000005</v>
      </c>
      <c r="F48" s="11">
        <f t="shared" si="1"/>
        <v>62.251431152752687</v>
      </c>
    </row>
    <row r="49" spans="1:6" ht="18.75" x14ac:dyDescent="0.3">
      <c r="A49" s="25" t="s">
        <v>74</v>
      </c>
      <c r="B49" s="20" t="s">
        <v>59</v>
      </c>
      <c r="C49" s="33">
        <v>521875373.19</v>
      </c>
      <c r="D49" s="33">
        <v>441308653.58999997</v>
      </c>
      <c r="E49" s="8">
        <f t="shared" si="0"/>
        <v>-80566719.600000024</v>
      </c>
      <c r="F49" s="11">
        <f t="shared" si="1"/>
        <v>84.562076744964941</v>
      </c>
    </row>
    <row r="50" spans="1:6" ht="37.5" x14ac:dyDescent="0.3">
      <c r="A50" s="25" t="s">
        <v>75</v>
      </c>
      <c r="B50" s="20" t="s">
        <v>76</v>
      </c>
      <c r="C50" s="33">
        <v>105557144.23</v>
      </c>
      <c r="D50" s="33">
        <v>693355243.67999995</v>
      </c>
      <c r="E50" s="8">
        <f t="shared" si="0"/>
        <v>587798099.44999993</v>
      </c>
      <c r="F50" s="11">
        <f t="shared" si="1"/>
        <v>656.85297640227748</v>
      </c>
    </row>
    <row r="51" spans="1:6" ht="37.5" x14ac:dyDescent="0.3">
      <c r="A51" s="25" t="s">
        <v>69</v>
      </c>
      <c r="B51" s="20" t="s">
        <v>70</v>
      </c>
      <c r="C51" s="33">
        <v>9667837.9900000002</v>
      </c>
      <c r="D51" s="33">
        <v>76397.5</v>
      </c>
      <c r="E51" s="8">
        <f t="shared" si="0"/>
        <v>-9591440.4900000002</v>
      </c>
      <c r="F51" s="11">
        <f>D51/C51*100</f>
        <v>0.79022321308054932</v>
      </c>
    </row>
    <row r="52" spans="1:6" ht="22.5" customHeight="1" x14ac:dyDescent="0.3">
      <c r="A52" s="26" t="s">
        <v>66</v>
      </c>
      <c r="B52" s="20" t="s">
        <v>60</v>
      </c>
      <c r="C52" s="33">
        <v>7945987.6100000003</v>
      </c>
      <c r="D52" s="33">
        <v>22395034.52</v>
      </c>
      <c r="E52" s="8">
        <f t="shared" si="0"/>
        <v>14449046.91</v>
      </c>
      <c r="F52" s="11">
        <f t="shared" si="1"/>
        <v>281.84079335608226</v>
      </c>
    </row>
    <row r="53" spans="1:6" ht="112.5" x14ac:dyDescent="0.3">
      <c r="A53" s="12" t="s">
        <v>86</v>
      </c>
      <c r="B53" s="20" t="s">
        <v>96</v>
      </c>
      <c r="C53" s="33">
        <v>0</v>
      </c>
      <c r="D53" s="33">
        <v>-2416.04</v>
      </c>
      <c r="E53" s="8">
        <f t="shared" si="0"/>
        <v>-2416.04</v>
      </c>
      <c r="F53" s="11" t="e">
        <f t="shared" si="1"/>
        <v>#DIV/0!</v>
      </c>
    </row>
    <row r="54" spans="1:6" ht="78.75" customHeight="1" thickBot="1" x14ac:dyDescent="0.3">
      <c r="A54" s="27" t="s">
        <v>67</v>
      </c>
      <c r="B54" s="28" t="s">
        <v>99</v>
      </c>
      <c r="C54" s="32">
        <v>174682991.78</v>
      </c>
      <c r="D54" s="32">
        <v>236447581.34999999</v>
      </c>
      <c r="E54" s="13">
        <f t="shared" si="0"/>
        <v>61764589.569999993</v>
      </c>
      <c r="F54" s="14">
        <f t="shared" si="1"/>
        <v>135.35810151900068</v>
      </c>
    </row>
    <row r="55" spans="1:6" ht="57.75" customHeight="1" thickBot="1" x14ac:dyDescent="0.3">
      <c r="A55" s="29" t="s">
        <v>68</v>
      </c>
      <c r="B55" s="30" t="s">
        <v>61</v>
      </c>
      <c r="C55" s="31">
        <v>-321925854.27999997</v>
      </c>
      <c r="D55" s="31">
        <v>-233456819.15000001</v>
      </c>
      <c r="E55" s="15">
        <f>D55-C55</f>
        <v>88469035.129999965</v>
      </c>
      <c r="F55" s="16">
        <f t="shared" si="1"/>
        <v>72.518816381534663</v>
      </c>
    </row>
    <row r="56" spans="1:6" x14ac:dyDescent="0.25">
      <c r="B56" s="1"/>
      <c r="D56" s="5"/>
    </row>
    <row r="57" spans="1:6" x14ac:dyDescent="0.25">
      <c r="C57" s="5"/>
      <c r="D57" s="5"/>
    </row>
    <row r="58" spans="1:6" x14ac:dyDescent="0.25">
      <c r="C58" s="5"/>
      <c r="D58" s="5"/>
      <c r="E58" s="5"/>
      <c r="F58" s="5"/>
    </row>
    <row r="59" spans="1:6" x14ac:dyDescent="0.25">
      <c r="C59" s="5"/>
      <c r="D59" s="5"/>
      <c r="E59" s="5"/>
      <c r="F59" s="5"/>
    </row>
    <row r="60" spans="1:6" x14ac:dyDescent="0.25">
      <c r="C60" s="5"/>
    </row>
    <row r="61" spans="1:6" x14ac:dyDescent="0.25">
      <c r="C61" s="5"/>
      <c r="D61" s="5"/>
    </row>
    <row r="63" spans="1:6" x14ac:dyDescent="0.25">
      <c r="C63" s="5"/>
      <c r="D63" s="6"/>
    </row>
    <row r="64" spans="1:6" x14ac:dyDescent="0.25">
      <c r="D64" s="5"/>
    </row>
  </sheetData>
  <mergeCells count="4">
    <mergeCell ref="A4:A5"/>
    <mergeCell ref="B4:B5"/>
    <mergeCell ref="E4:F4"/>
    <mergeCell ref="A2:F2"/>
  </mergeCells>
  <printOptions horizontalCentered="1"/>
  <pageMargins left="0.15748031496062992" right="0.15748031496062992" top="0.35433070866141736" bottom="0.31496062992125984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12 месяцев</vt:lpstr>
      <vt:lpstr>'12 месяцев'!Заголовки_для_печати</vt:lpstr>
      <vt:lpstr>'12 месяцев'!Область_печати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2024-07-19T12:06:04Z</dcterms:modified>
</cp:coreProperties>
</file>