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Методология казначейства\Общее\Информация для сайта\Отдел межбюджетных отношений\"/>
    </mc:Choice>
  </mc:AlternateContent>
  <bookViews>
    <workbookView xWindow="0" yWindow="0" windowWidth="28800" windowHeight="11835"/>
  </bookViews>
  <sheets>
    <sheet name="для сайта (2)" sheetId="1" r:id="rId1"/>
  </sheets>
  <externalReferences>
    <externalReference r:id="rId2"/>
  </externalReferences>
  <definedNames>
    <definedName name="_xlnm.Print_Titles" localSheetId="0">'для сайта (2)'!$6:$8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C12" i="1" s="1"/>
  <c r="D13" i="1"/>
  <c r="D12" i="1" s="1"/>
  <c r="D10" i="1" s="1"/>
  <c r="D44" i="1" s="1"/>
  <c r="E13" i="1"/>
  <c r="E12" i="1" s="1"/>
  <c r="E10" i="1" s="1"/>
  <c r="F13" i="1"/>
  <c r="G13" i="1"/>
  <c r="G12" i="1" s="1"/>
  <c r="G10" i="1" s="1"/>
  <c r="H13" i="1"/>
  <c r="H12" i="1" s="1"/>
  <c r="H10" i="1" s="1"/>
  <c r="H44" i="1" s="1"/>
  <c r="I13" i="1"/>
  <c r="I12" i="1" s="1"/>
  <c r="I10" i="1" s="1"/>
  <c r="J13" i="1"/>
  <c r="K13" i="1"/>
  <c r="B14" i="1"/>
  <c r="K14" i="1" s="1"/>
  <c r="C14" i="1"/>
  <c r="D14" i="1"/>
  <c r="E14" i="1"/>
  <c r="F14" i="1"/>
  <c r="F12" i="1" s="1"/>
  <c r="F10" i="1" s="1"/>
  <c r="G14" i="1"/>
  <c r="H14" i="1"/>
  <c r="I14" i="1"/>
  <c r="J14" i="1"/>
  <c r="B15" i="1"/>
  <c r="C15" i="1"/>
  <c r="D15" i="1"/>
  <c r="E15" i="1"/>
  <c r="F15" i="1"/>
  <c r="G15" i="1"/>
  <c r="H15" i="1"/>
  <c r="I15" i="1"/>
  <c r="J15" i="1"/>
  <c r="K15" i="1"/>
  <c r="B16" i="1"/>
  <c r="K16" i="1" s="1"/>
  <c r="C16" i="1"/>
  <c r="D16" i="1"/>
  <c r="E16" i="1"/>
  <c r="F16" i="1"/>
  <c r="G16" i="1"/>
  <c r="H16" i="1"/>
  <c r="I16" i="1"/>
  <c r="J16" i="1"/>
  <c r="B17" i="1"/>
  <c r="C17" i="1"/>
  <c r="D17" i="1"/>
  <c r="E17" i="1"/>
  <c r="F17" i="1"/>
  <c r="G17" i="1"/>
  <c r="H17" i="1"/>
  <c r="I17" i="1"/>
  <c r="J17" i="1"/>
  <c r="K17" i="1"/>
  <c r="B18" i="1"/>
  <c r="B12" i="1" s="1"/>
  <c r="C18" i="1"/>
  <c r="D18" i="1"/>
  <c r="E18" i="1"/>
  <c r="F18" i="1"/>
  <c r="G18" i="1"/>
  <c r="H18" i="1"/>
  <c r="I18" i="1"/>
  <c r="B19" i="1"/>
  <c r="C19" i="1"/>
  <c r="D19" i="1"/>
  <c r="E19" i="1"/>
  <c r="F19" i="1"/>
  <c r="G19" i="1"/>
  <c r="H19" i="1"/>
  <c r="I19" i="1"/>
  <c r="J19" i="1"/>
  <c r="K19" i="1"/>
  <c r="B20" i="1"/>
  <c r="C20" i="1"/>
  <c r="J20" i="1" s="1"/>
  <c r="D20" i="1"/>
  <c r="E20" i="1"/>
  <c r="F20" i="1"/>
  <c r="G20" i="1"/>
  <c r="H20" i="1"/>
  <c r="I20" i="1"/>
  <c r="K20" i="1"/>
  <c r="B21" i="1"/>
  <c r="C21" i="1"/>
  <c r="D21" i="1"/>
  <c r="E21" i="1"/>
  <c r="F21" i="1"/>
  <c r="G21" i="1"/>
  <c r="H21" i="1"/>
  <c r="I21" i="1"/>
  <c r="J21" i="1"/>
  <c r="K21" i="1"/>
  <c r="B22" i="1"/>
  <c r="C22" i="1"/>
  <c r="J22" i="1" s="1"/>
  <c r="D22" i="1"/>
  <c r="E22" i="1"/>
  <c r="F22" i="1"/>
  <c r="G22" i="1"/>
  <c r="H22" i="1"/>
  <c r="I22" i="1"/>
  <c r="K22" i="1"/>
  <c r="B23" i="1"/>
  <c r="C23" i="1"/>
  <c r="J23" i="1" s="1"/>
  <c r="D23" i="1"/>
  <c r="E23" i="1"/>
  <c r="F23" i="1"/>
  <c r="G23" i="1"/>
  <c r="H23" i="1"/>
  <c r="I23" i="1"/>
  <c r="K23" i="1"/>
  <c r="B24" i="1"/>
  <c r="C24" i="1"/>
  <c r="K24" i="1" s="1"/>
  <c r="D24" i="1"/>
  <c r="E24" i="1"/>
  <c r="F24" i="1"/>
  <c r="G24" i="1"/>
  <c r="H24" i="1"/>
  <c r="I24" i="1"/>
  <c r="B25" i="1"/>
  <c r="K25" i="1" s="1"/>
  <c r="C25" i="1"/>
  <c r="D25" i="1"/>
  <c r="E25" i="1"/>
  <c r="F25" i="1"/>
  <c r="G25" i="1"/>
  <c r="H25" i="1"/>
  <c r="I25" i="1"/>
  <c r="B26" i="1"/>
  <c r="C26" i="1"/>
  <c r="D26" i="1"/>
  <c r="E26" i="1"/>
  <c r="F26" i="1"/>
  <c r="G26" i="1"/>
  <c r="H26" i="1"/>
  <c r="J26" i="1"/>
  <c r="K26" i="1"/>
  <c r="A27" i="1"/>
  <c r="B27" i="1"/>
  <c r="C27" i="1"/>
  <c r="D27" i="1"/>
  <c r="E27" i="1"/>
  <c r="F27" i="1"/>
  <c r="G27" i="1"/>
  <c r="H27" i="1"/>
  <c r="J27" i="1"/>
  <c r="K27" i="1"/>
  <c r="B28" i="1"/>
  <c r="C28" i="1"/>
  <c r="J28" i="1" s="1"/>
  <c r="D28" i="1"/>
  <c r="E28" i="1"/>
  <c r="F28" i="1"/>
  <c r="G28" i="1"/>
  <c r="I28" i="1" s="1"/>
  <c r="I27" i="1" s="1"/>
  <c r="I26" i="1" s="1"/>
  <c r="H28" i="1"/>
  <c r="K28" i="1"/>
  <c r="B33" i="1"/>
  <c r="B32" i="1" s="1"/>
  <c r="C33" i="1"/>
  <c r="D33" i="1"/>
  <c r="D32" i="1" s="1"/>
  <c r="D30" i="1" s="1"/>
  <c r="E33" i="1"/>
  <c r="E32" i="1" s="1"/>
  <c r="E30" i="1" s="1"/>
  <c r="F33" i="1"/>
  <c r="F32" i="1" s="1"/>
  <c r="F30" i="1" s="1"/>
  <c r="G33" i="1"/>
  <c r="H33" i="1"/>
  <c r="H32" i="1" s="1"/>
  <c r="H30" i="1" s="1"/>
  <c r="I33" i="1"/>
  <c r="I32" i="1" s="1"/>
  <c r="I30" i="1" s="1"/>
  <c r="J33" i="1"/>
  <c r="K33" i="1"/>
  <c r="B34" i="1"/>
  <c r="C34" i="1"/>
  <c r="J34" i="1" s="1"/>
  <c r="D34" i="1"/>
  <c r="E34" i="1"/>
  <c r="F34" i="1"/>
  <c r="G34" i="1"/>
  <c r="G32" i="1" s="1"/>
  <c r="G30" i="1" s="1"/>
  <c r="H34" i="1"/>
  <c r="I34" i="1"/>
  <c r="K34" i="1"/>
  <c r="B35" i="1"/>
  <c r="C35" i="1"/>
  <c r="D35" i="1"/>
  <c r="E35" i="1"/>
  <c r="F35" i="1"/>
  <c r="G35" i="1"/>
  <c r="H35" i="1"/>
  <c r="I35" i="1"/>
  <c r="J35" i="1"/>
  <c r="K35" i="1"/>
  <c r="B36" i="1"/>
  <c r="C36" i="1"/>
  <c r="J36" i="1" s="1"/>
  <c r="D36" i="1"/>
  <c r="E36" i="1"/>
  <c r="F36" i="1"/>
  <c r="G36" i="1"/>
  <c r="H36" i="1"/>
  <c r="I36" i="1"/>
  <c r="K36" i="1"/>
  <c r="B37" i="1"/>
  <c r="C37" i="1"/>
  <c r="D37" i="1"/>
  <c r="E37" i="1"/>
  <c r="F37" i="1"/>
  <c r="G37" i="1"/>
  <c r="H37" i="1"/>
  <c r="I37" i="1"/>
  <c r="J37" i="1"/>
  <c r="K37" i="1"/>
  <c r="B38" i="1"/>
  <c r="C38" i="1"/>
  <c r="J38" i="1" s="1"/>
  <c r="D38" i="1"/>
  <c r="E38" i="1"/>
  <c r="F38" i="1"/>
  <c r="G38" i="1"/>
  <c r="H38" i="1"/>
  <c r="I38" i="1"/>
  <c r="K38" i="1"/>
  <c r="B39" i="1"/>
  <c r="C39" i="1"/>
  <c r="D39" i="1"/>
  <c r="E39" i="1"/>
  <c r="F39" i="1"/>
  <c r="G39" i="1"/>
  <c r="H39" i="1"/>
  <c r="I39" i="1"/>
  <c r="J39" i="1"/>
  <c r="K39" i="1"/>
  <c r="B40" i="1"/>
  <c r="C40" i="1"/>
  <c r="J40" i="1" s="1"/>
  <c r="D40" i="1"/>
  <c r="E40" i="1"/>
  <c r="F40" i="1"/>
  <c r="G40" i="1"/>
  <c r="H40" i="1"/>
  <c r="I40" i="1"/>
  <c r="K40" i="1"/>
  <c r="B41" i="1"/>
  <c r="C41" i="1"/>
  <c r="D41" i="1"/>
  <c r="E41" i="1"/>
  <c r="F41" i="1"/>
  <c r="G41" i="1"/>
  <c r="H41" i="1"/>
  <c r="I41" i="1"/>
  <c r="J41" i="1"/>
  <c r="K41" i="1"/>
  <c r="B42" i="1"/>
  <c r="C42" i="1"/>
  <c r="J42" i="1" s="1"/>
  <c r="D42" i="1"/>
  <c r="E42" i="1"/>
  <c r="F42" i="1"/>
  <c r="G42" i="1"/>
  <c r="H42" i="1"/>
  <c r="I42" i="1"/>
  <c r="K42" i="1"/>
  <c r="B43" i="1"/>
  <c r="C43" i="1"/>
  <c r="D43" i="1"/>
  <c r="E43" i="1"/>
  <c r="F43" i="1"/>
  <c r="G43" i="1"/>
  <c r="H43" i="1"/>
  <c r="I43" i="1"/>
  <c r="J43" i="1"/>
  <c r="K43" i="1"/>
  <c r="A5" i="1"/>
  <c r="I44" i="1" l="1"/>
  <c r="E44" i="1"/>
  <c r="B30" i="1"/>
  <c r="F44" i="1"/>
  <c r="G44" i="1"/>
  <c r="C10" i="1"/>
  <c r="J12" i="1"/>
  <c r="K12" i="1"/>
  <c r="B10" i="1"/>
  <c r="C32" i="1"/>
  <c r="K32" i="1" s="1"/>
  <c r="J25" i="1"/>
  <c r="K18" i="1"/>
  <c r="C30" i="1" l="1"/>
  <c r="J30" i="1" s="1"/>
  <c r="J32" i="1"/>
  <c r="J10" i="1"/>
  <c r="C44" i="1"/>
  <c r="J44" i="1" s="1"/>
  <c r="K30" i="1"/>
  <c r="K10" i="1"/>
  <c r="B44" i="1"/>
  <c r="K44" i="1" s="1"/>
</calcChain>
</file>

<file path=xl/sharedStrings.xml><?xml version="1.0" encoding="utf-8"?>
<sst xmlns="http://schemas.openxmlformats.org/spreadsheetml/2006/main" count="49" uniqueCount="38">
  <si>
    <t>ИТОГО:</t>
  </si>
  <si>
    <t>11. Черноярский район</t>
  </si>
  <si>
    <t>10. Харабалинский район</t>
  </si>
  <si>
    <t>9. Приволжский район</t>
  </si>
  <si>
    <t>8. Наримановский район</t>
  </si>
  <si>
    <t>7. Лиманский район</t>
  </si>
  <si>
    <t>6. Красноярский район</t>
  </si>
  <si>
    <t>5. Камызякский район</t>
  </si>
  <si>
    <t>4. Икрянинский район</t>
  </si>
  <si>
    <t>3. Енотаевский район</t>
  </si>
  <si>
    <t>2. Володарский район</t>
  </si>
  <si>
    <t>1. Ахтубинский район</t>
  </si>
  <si>
    <t>Субвенция на осуществление отдельного государственного полномочия Астраханской области по расчету и предоставлению дотаций на выравнивание бюджетной обеспеченности поселений бюджетам городских и сельских поселений Астраханской области за счет средств бюджета Астраханской области</t>
  </si>
  <si>
    <t>в том числе:</t>
  </si>
  <si>
    <t>ВСЕГО по разделу 1403 "Прочие межбюджетные трансферты общего характера"</t>
  </si>
  <si>
    <t>1. ЗАТО Знаменск</t>
  </si>
  <si>
    <t xml:space="preserve">ВСЕГО по разделу 1402 "Иные дотации" </t>
  </si>
  <si>
    <t>13. ЗАТО Знаменск</t>
  </si>
  <si>
    <t>12. г. Астрахань</t>
  </si>
  <si>
    <t xml:space="preserve">Дотация на выравнивание бюджетной обеспеченности  муниципальных районов (городских округов) в целях выравнивания бюджетной обеспеченности муниципальных районов (городских округов) </t>
  </si>
  <si>
    <t xml:space="preserve">   в том числе:</t>
  </si>
  <si>
    <t xml:space="preserve">ВСЕГО по разделу 1401 "Дотации на выравнивание бюджетной обеспеченности субъектов РФ и муниципальных образований" </t>
  </si>
  <si>
    <t>итого за неделю</t>
  </si>
  <si>
    <t>пт</t>
  </si>
  <si>
    <t>чт</t>
  </si>
  <si>
    <t>ср</t>
  </si>
  <si>
    <t>вт</t>
  </si>
  <si>
    <t>пн</t>
  </si>
  <si>
    <t xml:space="preserve">Остаток от бюджетных  назначений </t>
  </si>
  <si>
    <t>% исполнения к бюджетным назначениям</t>
  </si>
  <si>
    <t>в том числе финансирование за текущую неделю</t>
  </si>
  <si>
    <t>Исполнение на текущую дату</t>
  </si>
  <si>
    <t>Годовые бюджетные назначения 2021 года</t>
  </si>
  <si>
    <t>Виды финансовой помощи</t>
  </si>
  <si>
    <t>тыс.руб.</t>
  </si>
  <si>
    <t>(администратор доходов -Министерство финансов АО)</t>
  </si>
  <si>
    <t>по финансированию безадресной финансовой помощи муниципальным образованиям Астраханской области</t>
  </si>
  <si>
    <t>ИНФОРМАЦИЯ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</si>
</sst>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#,##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Times New Roman"/>
      <family val="1"/>
      <charset val="204"/>
    </font>
    <font>
      <b/>
      <i/>
      <u/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i/>
      <sz val="12"/>
      <name val="Times New Roman"/>
      <family val="1"/>
      <charset val="204"/>
    </font>
    <font>
      <sz val="9"/>
      <name val="Arial Cyr"/>
      <charset val="204"/>
    </font>
    <font>
      <sz val="11"/>
      <name val="Arial Cyr"/>
      <charset val="204"/>
    </font>
    <font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 indent="1"/>
    </xf>
    <xf numFmtId="164" fontId="0" fillId="0" borderId="4" xfId="0" applyNumberFormat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left" vertical="center" wrapText="1" indent="4"/>
    </xf>
    <xf numFmtId="164" fontId="0" fillId="0" borderId="9" xfId="0" applyNumberFormat="1" applyBorder="1" applyAlignment="1">
      <alignment horizontal="center" vertical="center"/>
    </xf>
    <xf numFmtId="165" fontId="5" fillId="0" borderId="7" xfId="1" applyNumberFormat="1" applyFont="1" applyFill="1" applyBorder="1" applyAlignment="1">
      <alignment horizontal="center" vertical="center" wrapText="1"/>
    </xf>
    <xf numFmtId="166" fontId="6" fillId="3" borderId="10" xfId="0" applyNumberFormat="1" applyFont="1" applyFill="1" applyBorder="1" applyAlignment="1">
      <alignment horizontal="left" vertical="center" wrapText="1" indent="4"/>
    </xf>
    <xf numFmtId="164" fontId="2" fillId="0" borderId="11" xfId="0" applyNumberFormat="1" applyFont="1" applyBorder="1" applyAlignment="1">
      <alignment horizontal="center" vertical="center"/>
    </xf>
    <xf numFmtId="165" fontId="3" fillId="0" borderId="12" xfId="1" applyNumberFormat="1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left" wrapText="1" indent="1"/>
    </xf>
    <xf numFmtId="164" fontId="0" fillId="0" borderId="17" xfId="0" applyNumberFormat="1" applyBorder="1" applyAlignment="1">
      <alignment horizontal="center" vertical="center"/>
    </xf>
    <xf numFmtId="165" fontId="7" fillId="0" borderId="18" xfId="1" applyNumberFormat="1" applyFont="1" applyFill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2" fillId="0" borderId="22" xfId="0" applyFont="1" applyBorder="1" applyAlignment="1">
      <alignment horizontal="left" wrapText="1" indent="2"/>
    </xf>
    <xf numFmtId="164" fontId="2" fillId="0" borderId="9" xfId="0" applyNumberFormat="1" applyFont="1" applyBorder="1" applyAlignment="1">
      <alignment horizontal="center" vertical="center"/>
    </xf>
    <xf numFmtId="165" fontId="3" fillId="0" borderId="23" xfId="1" applyNumberFormat="1" applyFont="1" applyFill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wrapText="1"/>
    </xf>
    <xf numFmtId="0" fontId="0" fillId="4" borderId="12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14" xfId="0" applyFill="1" applyBorder="1"/>
    <xf numFmtId="0" fontId="0" fillId="4" borderId="15" xfId="0" applyFill="1" applyBorder="1"/>
    <xf numFmtId="165" fontId="9" fillId="0" borderId="28" xfId="1" applyNumberFormat="1" applyFont="1" applyFill="1" applyBorder="1" applyAlignment="1">
      <alignment horizontal="center" vertical="center" wrapText="1"/>
    </xf>
    <xf numFmtId="164" fontId="0" fillId="0" borderId="29" xfId="0" applyNumberFormat="1" applyBorder="1" applyAlignment="1">
      <alignment horizontal="center" vertical="center"/>
    </xf>
    <xf numFmtId="166" fontId="6" fillId="3" borderId="18" xfId="0" applyNumberFormat="1" applyFont="1" applyFill="1" applyBorder="1" applyAlignment="1">
      <alignment horizontal="left" vertical="center" wrapText="1" indent="4"/>
    </xf>
    <xf numFmtId="164" fontId="2" fillId="0" borderId="23" xfId="0" applyNumberFormat="1" applyFont="1" applyBorder="1" applyAlignment="1">
      <alignment horizontal="center" vertical="center"/>
    </xf>
    <xf numFmtId="165" fontId="3" fillId="0" borderId="28" xfId="1" applyNumberFormat="1" applyFont="1" applyFill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wrapText="1" indent="1"/>
    </xf>
    <xf numFmtId="165" fontId="3" fillId="0" borderId="32" xfId="1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 wrapText="1"/>
    </xf>
    <xf numFmtId="164" fontId="0" fillId="0" borderId="5" xfId="0" applyNumberFormat="1" applyBorder="1" applyAlignment="1">
      <alignment horizontal="center" vertical="center"/>
    </xf>
    <xf numFmtId="165" fontId="5" fillId="0" borderId="34" xfId="1" applyNumberFormat="1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165" fontId="5" fillId="0" borderId="35" xfId="1" applyNumberFormat="1" applyFont="1" applyFill="1" applyBorder="1" applyAlignment="1">
      <alignment horizontal="center" vertical="center" wrapText="1"/>
    </xf>
    <xf numFmtId="166" fontId="6" fillId="3" borderId="7" xfId="0" applyNumberFormat="1" applyFont="1" applyFill="1" applyBorder="1" applyAlignment="1">
      <alignment horizontal="left" vertical="center" wrapText="1" indent="4"/>
    </xf>
    <xf numFmtId="165" fontId="3" fillId="0" borderId="26" xfId="1" applyNumberFormat="1" applyFont="1" applyFill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/>
    </xf>
    <xf numFmtId="165" fontId="7" fillId="0" borderId="34" xfId="1" applyNumberFormat="1" applyFont="1" applyFill="1" applyBorder="1" applyAlignment="1">
      <alignment horizontal="center" vertical="center" wrapText="1"/>
    </xf>
    <xf numFmtId="164" fontId="0" fillId="0" borderId="36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165" fontId="3" fillId="0" borderId="7" xfId="1" applyNumberFormat="1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wrapText="1"/>
    </xf>
    <xf numFmtId="0" fontId="0" fillId="4" borderId="23" xfId="0" applyFill="1" applyBorder="1"/>
    <xf numFmtId="0" fontId="0" fillId="4" borderId="28" xfId="0" applyFill="1" applyBorder="1"/>
    <xf numFmtId="0" fontId="0" fillId="4" borderId="30" xfId="0" applyFill="1" applyBorder="1"/>
    <xf numFmtId="0" fontId="0" fillId="4" borderId="40" xfId="0" applyFill="1" applyBorder="1"/>
    <xf numFmtId="0" fontId="0" fillId="4" borderId="31" xfId="0" applyFill="1" applyBorder="1"/>
    <xf numFmtId="0" fontId="0" fillId="0" borderId="2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wrapText="1"/>
    </xf>
    <xf numFmtId="166" fontId="10" fillId="0" borderId="29" xfId="0" applyNumberFormat="1" applyFont="1" applyFill="1" applyBorder="1" applyAlignment="1">
      <alignment horizontal="center" vertical="center" wrapText="1"/>
    </xf>
    <xf numFmtId="166" fontId="10" fillId="0" borderId="20" xfId="0" applyNumberFormat="1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166" fontId="10" fillId="0" borderId="27" xfId="0" applyNumberFormat="1" applyFont="1" applyFill="1" applyBorder="1" applyAlignment="1">
      <alignment horizontal="center" vertical="center" wrapText="1"/>
    </xf>
    <xf numFmtId="166" fontId="10" fillId="0" borderId="1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14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Continuous"/>
    </xf>
  </cellXfs>
  <cellStyles count="2">
    <cellStyle name="Обычный" xfId="0" builtinId="0"/>
    <cellStyle name="Процент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tondinaov\Desktop\&#1057;&#1074;&#1086;&#1076;&#1082;&#1080;\&#1057;&#1042;&#1054;&#1044;&#1050;&#1040;%20&#1085;&#1072;%2017.09.2021_&#1086;&#1090;&#1076;&#1077;&#1083;%20&#1084;&#1077;&#1078;&#1073;&#1102;&#1076;&#1078;&#1077;&#1090;&#1085;&#1099;&#1093;%20&#1090;&#1088;&#1072;&#1085;&#1089;&#1092;&#1077;&#1088;&#1090;&#1086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01"/>
      <sheetName val=" Дотация МР"/>
      <sheetName val="1403"/>
      <sheetName val="Субв.посел."/>
      <sheetName val="ЗАТО федер"/>
    </sheetNames>
    <sheetDataSet>
      <sheetData sheetId="0">
        <row r="5">
          <cell r="A5">
            <v>44456</v>
          </cell>
        </row>
      </sheetData>
      <sheetData sheetId="1">
        <row r="8">
          <cell r="C8">
            <v>53805</v>
          </cell>
          <cell r="D8">
            <v>40547.199999999997</v>
          </cell>
          <cell r="N8">
            <v>0</v>
          </cell>
        </row>
        <row r="9">
          <cell r="C9">
            <v>58896.2</v>
          </cell>
          <cell r="D9">
            <v>44382.400000000001</v>
          </cell>
          <cell r="N9">
            <v>0</v>
          </cell>
        </row>
        <row r="10">
          <cell r="C10">
            <v>41607.699999999997</v>
          </cell>
          <cell r="D10">
            <v>31351.599999999999</v>
          </cell>
          <cell r="N10">
            <v>0</v>
          </cell>
        </row>
        <row r="11">
          <cell r="C11">
            <v>62547.5</v>
          </cell>
          <cell r="D11">
            <v>47131.4</v>
          </cell>
          <cell r="N11">
            <v>0</v>
          </cell>
        </row>
        <row r="12">
          <cell r="C12">
            <v>67757.399999999994</v>
          </cell>
          <cell r="D12">
            <v>62348</v>
          </cell>
          <cell r="N12">
            <v>0</v>
          </cell>
        </row>
        <row r="13">
          <cell r="C13">
            <v>0</v>
          </cell>
          <cell r="D13">
            <v>0</v>
          </cell>
          <cell r="N13">
            <v>0</v>
          </cell>
        </row>
        <row r="14">
          <cell r="C14">
            <v>43844.9</v>
          </cell>
          <cell r="D14">
            <v>33042.800000000003</v>
          </cell>
          <cell r="N14">
            <v>0</v>
          </cell>
        </row>
        <row r="15">
          <cell r="C15">
            <v>35783.699999999997</v>
          </cell>
          <cell r="D15">
            <v>26966</v>
          </cell>
          <cell r="N15">
            <v>0</v>
          </cell>
        </row>
        <row r="16">
          <cell r="C16">
            <v>46023.9</v>
          </cell>
          <cell r="D16">
            <v>34679.4</v>
          </cell>
          <cell r="N16">
            <v>0</v>
          </cell>
        </row>
        <row r="17">
          <cell r="C17">
            <v>45528</v>
          </cell>
          <cell r="D17">
            <v>34308.6</v>
          </cell>
          <cell r="N17">
            <v>0</v>
          </cell>
        </row>
        <row r="18">
          <cell r="C18">
            <v>27721.1</v>
          </cell>
          <cell r="D18">
            <v>20889</v>
          </cell>
          <cell r="N18">
            <v>0</v>
          </cell>
        </row>
        <row r="19">
          <cell r="C19">
            <v>0</v>
          </cell>
          <cell r="D19">
            <v>0</v>
          </cell>
          <cell r="N19">
            <v>0</v>
          </cell>
        </row>
        <row r="20">
          <cell r="C20">
            <v>23682.6</v>
          </cell>
          <cell r="D20">
            <v>17850.599999999999</v>
          </cell>
          <cell r="N20">
            <v>0</v>
          </cell>
        </row>
      </sheetData>
      <sheetData sheetId="2"/>
      <sheetData sheetId="3">
        <row r="9">
          <cell r="C9">
            <v>57430</v>
          </cell>
          <cell r="D9">
            <v>48939.7</v>
          </cell>
          <cell r="N9">
            <v>0</v>
          </cell>
        </row>
        <row r="10">
          <cell r="C10">
            <v>43083.1</v>
          </cell>
          <cell r="D10">
            <v>32310</v>
          </cell>
          <cell r="N10">
            <v>0</v>
          </cell>
        </row>
        <row r="11">
          <cell r="C11">
            <v>23062.2</v>
          </cell>
          <cell r="D11">
            <v>17298</v>
          </cell>
          <cell r="N11">
            <v>0</v>
          </cell>
        </row>
        <row r="12">
          <cell r="C12">
            <v>43277.7</v>
          </cell>
          <cell r="D12">
            <v>32463</v>
          </cell>
          <cell r="N12">
            <v>0</v>
          </cell>
        </row>
        <row r="13">
          <cell r="C13">
            <v>42954.400000000001</v>
          </cell>
          <cell r="D13">
            <v>32220</v>
          </cell>
          <cell r="N13">
            <v>0</v>
          </cell>
        </row>
        <row r="14">
          <cell r="C14">
            <v>32008.799999999999</v>
          </cell>
          <cell r="D14">
            <v>24003</v>
          </cell>
          <cell r="N14">
            <v>0</v>
          </cell>
        </row>
        <row r="15">
          <cell r="C15">
            <v>27202.5</v>
          </cell>
          <cell r="D15">
            <v>20487.8</v>
          </cell>
          <cell r="N15">
            <v>0</v>
          </cell>
        </row>
        <row r="16">
          <cell r="C16">
            <v>44306.400000000001</v>
          </cell>
          <cell r="D16">
            <v>33228</v>
          </cell>
          <cell r="N16">
            <v>0</v>
          </cell>
        </row>
        <row r="17">
          <cell r="C17">
            <v>49181.9</v>
          </cell>
          <cell r="D17">
            <v>36882</v>
          </cell>
          <cell r="N17">
            <v>0</v>
          </cell>
        </row>
        <row r="18">
          <cell r="C18">
            <v>36797.9</v>
          </cell>
          <cell r="D18">
            <v>27594</v>
          </cell>
          <cell r="N18">
            <v>0</v>
          </cell>
        </row>
        <row r="19">
          <cell r="C19">
            <v>17227.900000000001</v>
          </cell>
          <cell r="D19">
            <v>12924</v>
          </cell>
          <cell r="N19">
            <v>0</v>
          </cell>
        </row>
      </sheetData>
      <sheetData sheetId="4">
        <row r="3">
          <cell r="A3" t="str">
            <v>Дотации, связанные с особым режимом безопасного функционирования закрытых административно-территориальных образований в 2021  году</v>
          </cell>
        </row>
        <row r="11">
          <cell r="C11">
            <v>85096</v>
          </cell>
          <cell r="D11">
            <v>63822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44"/>
  <sheetViews>
    <sheetView tabSelected="1" view="pageBreakPreview" zoomScaleNormal="100" workbookViewId="0">
      <selection activeCell="J10" sqref="J10"/>
    </sheetView>
  </sheetViews>
  <sheetFormatPr defaultRowHeight="12.75" x14ac:dyDescent="0.2"/>
  <cols>
    <col min="1" max="1" width="43.28515625" customWidth="1"/>
    <col min="2" max="2" width="10.85546875" customWidth="1"/>
    <col min="3" max="3" width="11.7109375" customWidth="1"/>
    <col min="10" max="10" width="11.42578125" customWidth="1"/>
    <col min="11" max="11" width="10.7109375" customWidth="1"/>
  </cols>
  <sheetData>
    <row r="1" spans="1:11" ht="15" x14ac:dyDescent="0.25">
      <c r="A1" s="89" t="s">
        <v>37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15" x14ac:dyDescent="0.2">
      <c r="A2" s="88" t="s">
        <v>36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x14ac:dyDescent="0.2">
      <c r="A3" s="87" t="s">
        <v>35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5" spans="1:11" ht="15" thickBot="1" x14ac:dyDescent="0.25">
      <c r="A5" s="85">
        <f ca="1">'[1]1401'!A5</f>
        <v>44456</v>
      </c>
      <c r="K5" s="84" t="s">
        <v>34</v>
      </c>
    </row>
    <row r="6" spans="1:11" ht="12.75" customHeight="1" x14ac:dyDescent="0.2">
      <c r="A6" s="80" t="s">
        <v>33</v>
      </c>
      <c r="B6" s="80" t="s">
        <v>32</v>
      </c>
      <c r="C6" s="80" t="s">
        <v>31</v>
      </c>
      <c r="D6" s="83" t="s">
        <v>30</v>
      </c>
      <c r="E6" s="83"/>
      <c r="F6" s="83"/>
      <c r="G6" s="83"/>
      <c r="H6" s="83"/>
      <c r="I6" s="82"/>
      <c r="J6" s="81" t="s">
        <v>29</v>
      </c>
      <c r="K6" s="80" t="s">
        <v>28</v>
      </c>
    </row>
    <row r="7" spans="1:11" ht="51.75" customHeight="1" thickBot="1" x14ac:dyDescent="0.25">
      <c r="A7" s="76"/>
      <c r="B7" s="76"/>
      <c r="C7" s="76"/>
      <c r="D7" s="79" t="s">
        <v>27</v>
      </c>
      <c r="E7" s="79" t="s">
        <v>26</v>
      </c>
      <c r="F7" s="79" t="s">
        <v>25</v>
      </c>
      <c r="G7" s="79" t="s">
        <v>24</v>
      </c>
      <c r="H7" s="79" t="s">
        <v>23</v>
      </c>
      <c r="I7" s="78" t="s">
        <v>22</v>
      </c>
      <c r="J7" s="77"/>
      <c r="K7" s="76"/>
    </row>
    <row r="8" spans="1:11" ht="13.5" thickBot="1" x14ac:dyDescent="0.25">
      <c r="A8" s="75"/>
      <c r="B8" s="70">
        <v>1</v>
      </c>
      <c r="C8" s="70">
        <v>2</v>
      </c>
      <c r="D8" s="74">
        <v>3</v>
      </c>
      <c r="E8" s="73">
        <v>4</v>
      </c>
      <c r="F8" s="73">
        <v>5</v>
      </c>
      <c r="G8" s="73">
        <v>6</v>
      </c>
      <c r="H8" s="73">
        <v>7</v>
      </c>
      <c r="I8" s="72">
        <v>8</v>
      </c>
      <c r="J8" s="71">
        <v>9</v>
      </c>
      <c r="K8" s="70">
        <v>10</v>
      </c>
    </row>
    <row r="9" spans="1:11" x14ac:dyDescent="0.2">
      <c r="A9" s="34"/>
      <c r="B9" s="65"/>
      <c r="C9" s="65"/>
      <c r="D9" s="69"/>
      <c r="E9" s="68"/>
      <c r="F9" s="68"/>
      <c r="G9" s="68"/>
      <c r="H9" s="68"/>
      <c r="I9" s="67"/>
      <c r="J9" s="66"/>
      <c r="K9" s="65"/>
    </row>
    <row r="10" spans="1:11" ht="51" x14ac:dyDescent="0.2">
      <c r="A10" s="64" t="s">
        <v>21</v>
      </c>
      <c r="B10" s="32">
        <f>B12</f>
        <v>507198</v>
      </c>
      <c r="C10" s="32">
        <f>C12</f>
        <v>393497</v>
      </c>
      <c r="D10" s="31">
        <f>D12</f>
        <v>0</v>
      </c>
      <c r="E10" s="30">
        <f>E12</f>
        <v>0</v>
      </c>
      <c r="F10" s="30">
        <f>F12</f>
        <v>0</v>
      </c>
      <c r="G10" s="30">
        <f>G12</f>
        <v>0</v>
      </c>
      <c r="H10" s="30">
        <f>H12</f>
        <v>0</v>
      </c>
      <c r="I10" s="29">
        <f>I12</f>
        <v>0</v>
      </c>
      <c r="J10" s="63">
        <f>C10/B10</f>
        <v>0.7758252201309942</v>
      </c>
      <c r="K10" s="32">
        <f>B10-C10</f>
        <v>113701</v>
      </c>
    </row>
    <row r="11" spans="1:11" ht="17.25" customHeight="1" thickBot="1" x14ac:dyDescent="0.25">
      <c r="A11" s="62" t="s">
        <v>20</v>
      </c>
      <c r="B11" s="51"/>
      <c r="C11" s="51"/>
      <c r="D11" s="61"/>
      <c r="E11" s="60"/>
      <c r="F11" s="60"/>
      <c r="G11" s="60"/>
      <c r="H11" s="60"/>
      <c r="I11" s="59"/>
      <c r="J11" s="58"/>
      <c r="K11" s="51"/>
    </row>
    <row r="12" spans="1:11" ht="63.75" x14ac:dyDescent="0.2">
      <c r="A12" s="46" t="s">
        <v>19</v>
      </c>
      <c r="B12" s="18">
        <f>SUM(B13:B25)</f>
        <v>507198</v>
      </c>
      <c r="C12" s="18">
        <f>SUM(C13:C25)</f>
        <v>393497</v>
      </c>
      <c r="D12" s="17">
        <f>SUM(D13:D25)</f>
        <v>0</v>
      </c>
      <c r="E12" s="16">
        <f>SUM(E13:E25)</f>
        <v>0</v>
      </c>
      <c r="F12" s="16">
        <f>SUM(F13:F25)</f>
        <v>0</v>
      </c>
      <c r="G12" s="16">
        <f>SUM(G13:G25)</f>
        <v>0</v>
      </c>
      <c r="H12" s="16">
        <f>SUM(H13:H25)</f>
        <v>0</v>
      </c>
      <c r="I12" s="57">
        <f>SUM(I13:I25)</f>
        <v>0</v>
      </c>
      <c r="J12" s="56">
        <f>C12/B12</f>
        <v>0.7758252201309942</v>
      </c>
      <c r="K12" s="18">
        <f>B12-C12</f>
        <v>113701</v>
      </c>
    </row>
    <row r="13" spans="1:11" ht="15.75" customHeight="1" x14ac:dyDescent="0.2">
      <c r="A13" s="55" t="s">
        <v>11</v>
      </c>
      <c r="B13" s="8">
        <f>'[1] Дотация МР'!C8</f>
        <v>53805</v>
      </c>
      <c r="C13" s="8">
        <f>'[1] Дотация МР'!D8</f>
        <v>40547.199999999997</v>
      </c>
      <c r="D13" s="53">
        <f>'[1] Дотация МР'!I8</f>
        <v>0</v>
      </c>
      <c r="E13" s="53">
        <f>'[1] Дотация МР'!J8</f>
        <v>0</v>
      </c>
      <c r="F13" s="53">
        <f>'[1] Дотация МР'!K8</f>
        <v>0</v>
      </c>
      <c r="G13" s="53">
        <f>'[1] Дотация МР'!L8</f>
        <v>0</v>
      </c>
      <c r="H13" s="53">
        <f>'[1] Дотация МР'!M8</f>
        <v>0</v>
      </c>
      <c r="I13" s="53">
        <f>'[1] Дотация МР'!N8</f>
        <v>0</v>
      </c>
      <c r="J13" s="54">
        <f>C13/B13</f>
        <v>0.75359539076294024</v>
      </c>
      <c r="K13" s="8">
        <f>B13-C13</f>
        <v>13257.800000000003</v>
      </c>
    </row>
    <row r="14" spans="1:11" ht="14.25" customHeight="1" x14ac:dyDescent="0.2">
      <c r="A14" s="55" t="s">
        <v>10</v>
      </c>
      <c r="B14" s="8">
        <f>'[1] Дотация МР'!C9</f>
        <v>58896.2</v>
      </c>
      <c r="C14" s="8">
        <f>'[1] Дотация МР'!D9</f>
        <v>44382.400000000001</v>
      </c>
      <c r="D14" s="53">
        <f>'[1] Дотация МР'!I9</f>
        <v>0</v>
      </c>
      <c r="E14" s="53">
        <f>'[1] Дотация МР'!J9</f>
        <v>0</v>
      </c>
      <c r="F14" s="53">
        <f>'[1] Дотация МР'!K9</f>
        <v>0</v>
      </c>
      <c r="G14" s="53">
        <f>'[1] Дотация МР'!L9</f>
        <v>0</v>
      </c>
      <c r="H14" s="53">
        <f>'[1] Дотация МР'!M9</f>
        <v>0</v>
      </c>
      <c r="I14" s="53">
        <f>'[1] Дотация МР'!N9</f>
        <v>0</v>
      </c>
      <c r="J14" s="54">
        <f>C14/B14</f>
        <v>0.75356983981988657</v>
      </c>
      <c r="K14" s="8">
        <f>B14-C14</f>
        <v>14513.799999999996</v>
      </c>
    </row>
    <row r="15" spans="1:11" ht="14.25" customHeight="1" x14ac:dyDescent="0.2">
      <c r="A15" s="55" t="s">
        <v>9</v>
      </c>
      <c r="B15" s="8">
        <f>'[1] Дотация МР'!C10</f>
        <v>41607.699999999997</v>
      </c>
      <c r="C15" s="8">
        <f>'[1] Дотация МР'!D10</f>
        <v>31351.599999999999</v>
      </c>
      <c r="D15" s="53">
        <f>'[1] Дотация МР'!I10</f>
        <v>0</v>
      </c>
      <c r="E15" s="53">
        <f>'[1] Дотация МР'!J10</f>
        <v>0</v>
      </c>
      <c r="F15" s="53">
        <f>'[1] Дотация МР'!K10</f>
        <v>0</v>
      </c>
      <c r="G15" s="53">
        <f>'[1] Дотация МР'!L10</f>
        <v>0</v>
      </c>
      <c r="H15" s="53">
        <f>'[1] Дотация МР'!M10</f>
        <v>0</v>
      </c>
      <c r="I15" s="53">
        <f>'[1] Дотация МР'!N10</f>
        <v>0</v>
      </c>
      <c r="J15" s="54">
        <f>C15/B15</f>
        <v>0.75350475993626187</v>
      </c>
      <c r="K15" s="8">
        <f>B15-C15</f>
        <v>10256.099999999999</v>
      </c>
    </row>
    <row r="16" spans="1:11" ht="15" customHeight="1" x14ac:dyDescent="0.2">
      <c r="A16" s="55" t="s">
        <v>8</v>
      </c>
      <c r="B16" s="8">
        <f>'[1] Дотация МР'!C11</f>
        <v>62547.5</v>
      </c>
      <c r="C16" s="8">
        <f>'[1] Дотация МР'!D11</f>
        <v>47131.4</v>
      </c>
      <c r="D16" s="53">
        <f>'[1] Дотация МР'!I11</f>
        <v>0</v>
      </c>
      <c r="E16" s="53">
        <f>'[1] Дотация МР'!J11</f>
        <v>0</v>
      </c>
      <c r="F16" s="53">
        <f>'[1] Дотация МР'!K11</f>
        <v>0</v>
      </c>
      <c r="G16" s="53">
        <f>'[1] Дотация МР'!L11</f>
        <v>0</v>
      </c>
      <c r="H16" s="53">
        <f>'[1] Дотация МР'!M11</f>
        <v>0</v>
      </c>
      <c r="I16" s="53">
        <f>'[1] Дотация МР'!N11</f>
        <v>0</v>
      </c>
      <c r="J16" s="54">
        <f>C16/B16</f>
        <v>0.75352971741476482</v>
      </c>
      <c r="K16" s="8">
        <f>B16-C16</f>
        <v>15416.099999999999</v>
      </c>
    </row>
    <row r="17" spans="1:11" ht="13.5" customHeight="1" x14ac:dyDescent="0.2">
      <c r="A17" s="55" t="s">
        <v>7</v>
      </c>
      <c r="B17" s="8">
        <f>'[1] Дотация МР'!C12</f>
        <v>67757.399999999994</v>
      </c>
      <c r="C17" s="8">
        <f>'[1] Дотация МР'!D12</f>
        <v>62348</v>
      </c>
      <c r="D17" s="53">
        <f>'[1] Дотация МР'!I12</f>
        <v>0</v>
      </c>
      <c r="E17" s="53">
        <f>'[1] Дотация МР'!J12</f>
        <v>0</v>
      </c>
      <c r="F17" s="53">
        <f>'[1] Дотация МР'!K12</f>
        <v>0</v>
      </c>
      <c r="G17" s="53">
        <f>'[1] Дотация МР'!L12</f>
        <v>0</v>
      </c>
      <c r="H17" s="53">
        <f>'[1] Дотация МР'!M12</f>
        <v>0</v>
      </c>
      <c r="I17" s="53">
        <f>'[1] Дотация МР'!N12</f>
        <v>0</v>
      </c>
      <c r="J17" s="54">
        <f>C17/B17</f>
        <v>0.92016517753042482</v>
      </c>
      <c r="K17" s="8">
        <f>B17-C17</f>
        <v>5409.3999999999942</v>
      </c>
    </row>
    <row r="18" spans="1:11" ht="15" customHeight="1" x14ac:dyDescent="0.2">
      <c r="A18" s="55" t="s">
        <v>6</v>
      </c>
      <c r="B18" s="8">
        <f>'[1] Дотация МР'!C13</f>
        <v>0</v>
      </c>
      <c r="C18" s="8">
        <f>'[1] Дотация МР'!D13</f>
        <v>0</v>
      </c>
      <c r="D18" s="53">
        <f>'[1] Дотация МР'!I13</f>
        <v>0</v>
      </c>
      <c r="E18" s="53">
        <f>'[1] Дотация МР'!J13</f>
        <v>0</v>
      </c>
      <c r="F18" s="53">
        <f>'[1] Дотация МР'!K13</f>
        <v>0</v>
      </c>
      <c r="G18" s="53">
        <f>'[1] Дотация МР'!L13</f>
        <v>0</v>
      </c>
      <c r="H18" s="53">
        <f>'[1] Дотация МР'!M13</f>
        <v>0</v>
      </c>
      <c r="I18" s="53">
        <f>'[1] Дотация МР'!N13</f>
        <v>0</v>
      </c>
      <c r="J18" s="54">
        <v>0</v>
      </c>
      <c r="K18" s="8">
        <f>B18-C18</f>
        <v>0</v>
      </c>
    </row>
    <row r="19" spans="1:11" ht="15" customHeight="1" x14ac:dyDescent="0.2">
      <c r="A19" s="55" t="s">
        <v>5</v>
      </c>
      <c r="B19" s="8">
        <f>'[1] Дотация МР'!C14</f>
        <v>43844.9</v>
      </c>
      <c r="C19" s="8">
        <f>'[1] Дотация МР'!D14</f>
        <v>33042.800000000003</v>
      </c>
      <c r="D19" s="53">
        <f>'[1] Дотация МР'!I14</f>
        <v>0</v>
      </c>
      <c r="E19" s="53">
        <f>'[1] Дотация МР'!J14</f>
        <v>0</v>
      </c>
      <c r="F19" s="53">
        <f>'[1] Дотация МР'!K14</f>
        <v>0</v>
      </c>
      <c r="G19" s="53">
        <f>'[1] Дотация МР'!L14</f>
        <v>0</v>
      </c>
      <c r="H19" s="53">
        <f>'[1] Дотация МР'!M14</f>
        <v>0</v>
      </c>
      <c r="I19" s="53">
        <f>'[1] Дотация МР'!N14</f>
        <v>0</v>
      </c>
      <c r="J19" s="54">
        <f>C19/B19</f>
        <v>0.75362927045106731</v>
      </c>
      <c r="K19" s="8">
        <f>B19-C19</f>
        <v>10802.099999999999</v>
      </c>
    </row>
    <row r="20" spans="1:11" ht="15" customHeight="1" x14ac:dyDescent="0.2">
      <c r="A20" s="55" t="s">
        <v>4</v>
      </c>
      <c r="B20" s="8">
        <f>'[1] Дотация МР'!C15</f>
        <v>35783.699999999997</v>
      </c>
      <c r="C20" s="8">
        <f>'[1] Дотация МР'!D15</f>
        <v>26966</v>
      </c>
      <c r="D20" s="53">
        <f>'[1] Дотация МР'!I15</f>
        <v>0</v>
      </c>
      <c r="E20" s="53">
        <f>'[1] Дотация МР'!J15</f>
        <v>0</v>
      </c>
      <c r="F20" s="53">
        <f>'[1] Дотация МР'!K15</f>
        <v>0</v>
      </c>
      <c r="G20" s="53">
        <f>'[1] Дотация МР'!L15</f>
        <v>0</v>
      </c>
      <c r="H20" s="53">
        <f>'[1] Дотация МР'!M15</f>
        <v>0</v>
      </c>
      <c r="I20" s="53">
        <f>'[1] Дотация МР'!N15</f>
        <v>0</v>
      </c>
      <c r="J20" s="54">
        <f>C20/B20</f>
        <v>0.7535833354292597</v>
      </c>
      <c r="K20" s="8">
        <f>B20-C20</f>
        <v>8817.6999999999971</v>
      </c>
    </row>
    <row r="21" spans="1:11" ht="13.5" customHeight="1" x14ac:dyDescent="0.2">
      <c r="A21" s="55" t="s">
        <v>3</v>
      </c>
      <c r="B21" s="8">
        <f>'[1] Дотация МР'!C16</f>
        <v>46023.9</v>
      </c>
      <c r="C21" s="8">
        <f>'[1] Дотация МР'!D16</f>
        <v>34679.4</v>
      </c>
      <c r="D21" s="53">
        <f>'[1] Дотация МР'!I16</f>
        <v>0</v>
      </c>
      <c r="E21" s="53">
        <f>'[1] Дотация МР'!J16</f>
        <v>0</v>
      </c>
      <c r="F21" s="53">
        <f>'[1] Дотация МР'!K16</f>
        <v>0</v>
      </c>
      <c r="G21" s="53">
        <f>'[1] Дотация МР'!L16</f>
        <v>0</v>
      </c>
      <c r="H21" s="53">
        <f>'[1] Дотация МР'!M16</f>
        <v>0</v>
      </c>
      <c r="I21" s="53">
        <f>'[1] Дотация МР'!N16</f>
        <v>0</v>
      </c>
      <c r="J21" s="54">
        <f>C21/B21</f>
        <v>0.75350850319073348</v>
      </c>
      <c r="K21" s="8">
        <f>B21-C21</f>
        <v>11344.5</v>
      </c>
    </row>
    <row r="22" spans="1:11" ht="15" customHeight="1" x14ac:dyDescent="0.2">
      <c r="A22" s="55" t="s">
        <v>2</v>
      </c>
      <c r="B22" s="8">
        <f>'[1] Дотация МР'!C17</f>
        <v>45528</v>
      </c>
      <c r="C22" s="8">
        <f>'[1] Дотация МР'!D17</f>
        <v>34308.6</v>
      </c>
      <c r="D22" s="53">
        <f>'[1] Дотация МР'!I17</f>
        <v>0</v>
      </c>
      <c r="E22" s="53">
        <f>'[1] Дотация МР'!J17</f>
        <v>0</v>
      </c>
      <c r="F22" s="53">
        <f>'[1] Дотация МР'!K17</f>
        <v>0</v>
      </c>
      <c r="G22" s="53">
        <f>'[1] Дотация МР'!L17</f>
        <v>0</v>
      </c>
      <c r="H22" s="53">
        <f>'[1] Дотация МР'!M17</f>
        <v>0</v>
      </c>
      <c r="I22" s="53">
        <f>'[1] Дотация МР'!N17</f>
        <v>0</v>
      </c>
      <c r="J22" s="54">
        <f>C22/B22</f>
        <v>0.75357142857142856</v>
      </c>
      <c r="K22" s="8">
        <f>B22-C22</f>
        <v>11219.400000000001</v>
      </c>
    </row>
    <row r="23" spans="1:11" ht="14.25" customHeight="1" x14ac:dyDescent="0.2">
      <c r="A23" s="55" t="s">
        <v>1</v>
      </c>
      <c r="B23" s="8">
        <f>'[1] Дотация МР'!C18</f>
        <v>27721.1</v>
      </c>
      <c r="C23" s="8">
        <f>'[1] Дотация МР'!D18</f>
        <v>20889</v>
      </c>
      <c r="D23" s="53">
        <f>'[1] Дотация МР'!I18</f>
        <v>0</v>
      </c>
      <c r="E23" s="53">
        <f>'[1] Дотация МР'!J18</f>
        <v>0</v>
      </c>
      <c r="F23" s="53">
        <f>'[1] Дотация МР'!K18</f>
        <v>0</v>
      </c>
      <c r="G23" s="53">
        <f>'[1] Дотация МР'!L18</f>
        <v>0</v>
      </c>
      <c r="H23" s="53">
        <f>'[1] Дотация МР'!M18</f>
        <v>0</v>
      </c>
      <c r="I23" s="53">
        <f>'[1] Дотация МР'!N18</f>
        <v>0</v>
      </c>
      <c r="J23" s="54">
        <f>C23/B23</f>
        <v>0.75354152612991554</v>
      </c>
      <c r="K23" s="8">
        <f>B23-C23</f>
        <v>6832.0999999999985</v>
      </c>
    </row>
    <row r="24" spans="1:11" ht="12.75" customHeight="1" x14ac:dyDescent="0.2">
      <c r="A24" s="55" t="s">
        <v>18</v>
      </c>
      <c r="B24" s="8">
        <f>'[1] Дотация МР'!C19</f>
        <v>0</v>
      </c>
      <c r="C24" s="8">
        <f>'[1] Дотация МР'!D19</f>
        <v>0</v>
      </c>
      <c r="D24" s="53">
        <f>'[1] Дотация МР'!I19</f>
        <v>0</v>
      </c>
      <c r="E24" s="53">
        <f>'[1] Дотация МР'!J19</f>
        <v>0</v>
      </c>
      <c r="F24" s="53">
        <f>'[1] Дотация МР'!K19</f>
        <v>0</v>
      </c>
      <c r="G24" s="53">
        <f>'[1] Дотация МР'!L19</f>
        <v>0</v>
      </c>
      <c r="H24" s="53">
        <f>'[1] Дотация МР'!M19</f>
        <v>0</v>
      </c>
      <c r="I24" s="53">
        <f>'[1] Дотация МР'!N19</f>
        <v>0</v>
      </c>
      <c r="J24" s="54">
        <v>0</v>
      </c>
      <c r="K24" s="8">
        <f>B24-C24</f>
        <v>0</v>
      </c>
    </row>
    <row r="25" spans="1:11" ht="16.5" customHeight="1" thickBot="1" x14ac:dyDescent="0.25">
      <c r="A25" s="41" t="s">
        <v>17</v>
      </c>
      <c r="B25" s="8">
        <f>'[1] Дотация МР'!C20</f>
        <v>23682.6</v>
      </c>
      <c r="C25" s="8">
        <f>'[1] Дотация МР'!D20</f>
        <v>17850.599999999999</v>
      </c>
      <c r="D25" s="53">
        <f>'[1] Дотация МР'!I20</f>
        <v>0</v>
      </c>
      <c r="E25" s="53">
        <f>'[1] Дотация МР'!J20</f>
        <v>0</v>
      </c>
      <c r="F25" s="53">
        <f>'[1] Дотация МР'!K20</f>
        <v>0</v>
      </c>
      <c r="G25" s="53">
        <f>'[1] Дотация МР'!L20</f>
        <v>0</v>
      </c>
      <c r="H25" s="53">
        <f>'[1] Дотация МР'!M20</f>
        <v>0</v>
      </c>
      <c r="I25" s="53">
        <f>'[1] Дотация МР'!N20</f>
        <v>0</v>
      </c>
      <c r="J25" s="52">
        <f>C25/B25</f>
        <v>0.75374325454130875</v>
      </c>
      <c r="K25" s="51">
        <f>B25-C25</f>
        <v>5832</v>
      </c>
    </row>
    <row r="26" spans="1:11" ht="16.5" thickBot="1" x14ac:dyDescent="0.25">
      <c r="A26" s="50" t="s">
        <v>16</v>
      </c>
      <c r="B26" s="8">
        <f>'[1]ЗАТО федер'!C11</f>
        <v>85096</v>
      </c>
      <c r="C26" s="8">
        <f>'[1]ЗАТО федер'!D11</f>
        <v>63822</v>
      </c>
      <c r="D26" s="49">
        <f>'[1]ЗАТО федер'!I11</f>
        <v>0</v>
      </c>
      <c r="E26" s="49">
        <f>'[1]ЗАТО федер'!J11</f>
        <v>0</v>
      </c>
      <c r="F26" s="49">
        <f>'[1]ЗАТО федер'!K11</f>
        <v>0</v>
      </c>
      <c r="G26" s="49">
        <f>'[1]ЗАТО федер'!L11</f>
        <v>0</v>
      </c>
      <c r="H26" s="49">
        <f>'[1]ЗАТО федер'!M11</f>
        <v>0</v>
      </c>
      <c r="I26" s="48">
        <f>I27</f>
        <v>0</v>
      </c>
      <c r="J26" s="47">
        <f>C26/B26</f>
        <v>0.75</v>
      </c>
      <c r="K26" s="3">
        <f>B26-C26</f>
        <v>21274</v>
      </c>
    </row>
    <row r="27" spans="1:11" ht="36.75" customHeight="1" x14ac:dyDescent="0.2">
      <c r="A27" s="46" t="str">
        <f>'[1]ЗАТО федер'!A3:G3</f>
        <v>Дотации, связанные с особым режимом безопасного функционирования закрытых административно-территориальных образований в 2021  году</v>
      </c>
      <c r="B27" s="8">
        <f>'[1]ЗАТО федер'!C11</f>
        <v>85096</v>
      </c>
      <c r="C27" s="8">
        <f>'[1]ЗАТО федер'!D11</f>
        <v>63822</v>
      </c>
      <c r="D27" s="45">
        <f>'[1]ЗАТО федер'!I11</f>
        <v>0</v>
      </c>
      <c r="E27" s="45">
        <f>'[1]ЗАТО федер'!J11</f>
        <v>0</v>
      </c>
      <c r="F27" s="45">
        <f>'[1]ЗАТО федер'!K11</f>
        <v>0</v>
      </c>
      <c r="G27" s="45">
        <f>'[1]ЗАТО федер'!L11</f>
        <v>0</v>
      </c>
      <c r="H27" s="45">
        <f>'[1]ЗАТО федер'!M11</f>
        <v>0</v>
      </c>
      <c r="I27" s="44">
        <f>SUM(I28:I28)</f>
        <v>0</v>
      </c>
      <c r="J27" s="43">
        <f>C27/B27</f>
        <v>0.75</v>
      </c>
      <c r="K27" s="42">
        <f>B27-C27</f>
        <v>21274</v>
      </c>
    </row>
    <row r="28" spans="1:11" ht="15.75" customHeight="1" thickBot="1" x14ac:dyDescent="0.25">
      <c r="A28" s="41" t="s">
        <v>15</v>
      </c>
      <c r="B28" s="8">
        <f>'[1]ЗАТО федер'!C11</f>
        <v>85096</v>
      </c>
      <c r="C28" s="8">
        <f>'[1]ЗАТО федер'!D11</f>
        <v>63822</v>
      </c>
      <c r="D28" s="24">
        <f>'[1]ЗАТО федер'!I11</f>
        <v>0</v>
      </c>
      <c r="E28" s="24">
        <f>'[1]ЗАТО федер'!J11</f>
        <v>0</v>
      </c>
      <c r="F28" s="24">
        <f>'[1]ЗАТО федер'!K11</f>
        <v>0</v>
      </c>
      <c r="G28" s="24">
        <f>'[1]ЗАТО федер'!L11</f>
        <v>0</v>
      </c>
      <c r="H28" s="24">
        <f>'[1]ЗАТО федер'!M11</f>
        <v>0</v>
      </c>
      <c r="I28" s="40">
        <f>D28+E28+F28+G28+H28</f>
        <v>0</v>
      </c>
      <c r="J28" s="39">
        <f>C28/B28</f>
        <v>0.75</v>
      </c>
      <c r="K28" s="25">
        <f>B28-C28</f>
        <v>21274</v>
      </c>
    </row>
    <row r="29" spans="1:11" x14ac:dyDescent="0.2">
      <c r="A29" s="34"/>
      <c r="B29" s="34"/>
      <c r="C29" s="34"/>
      <c r="D29" s="38"/>
      <c r="E29" s="37"/>
      <c r="F29" s="37"/>
      <c r="G29" s="37"/>
      <c r="H29" s="37"/>
      <c r="I29" s="36"/>
      <c r="J29" s="35"/>
      <c r="K29" s="34"/>
    </row>
    <row r="30" spans="1:11" ht="38.25" customHeight="1" x14ac:dyDescent="0.2">
      <c r="A30" s="33" t="s">
        <v>14</v>
      </c>
      <c r="B30" s="32">
        <f>B32</f>
        <v>416532.80000000005</v>
      </c>
      <c r="C30" s="32">
        <f>C32</f>
        <v>318349.5</v>
      </c>
      <c r="D30" s="31">
        <f>D32</f>
        <v>0</v>
      </c>
      <c r="E30" s="30">
        <f>E32</f>
        <v>0</v>
      </c>
      <c r="F30" s="30">
        <f>F32</f>
        <v>0</v>
      </c>
      <c r="G30" s="30">
        <f>G32</f>
        <v>0</v>
      </c>
      <c r="H30" s="30">
        <f>H32</f>
        <v>0</v>
      </c>
      <c r="I30" s="29">
        <f>I32</f>
        <v>0</v>
      </c>
      <c r="J30" s="28">
        <f>C30/B30</f>
        <v>0.76428434927573519</v>
      </c>
      <c r="K30" s="27">
        <f>B30-C30</f>
        <v>98183.300000000047</v>
      </c>
    </row>
    <row r="31" spans="1:11" ht="14.25" customHeight="1" thickBot="1" x14ac:dyDescent="0.25">
      <c r="A31" s="26" t="s">
        <v>13</v>
      </c>
      <c r="B31" s="25"/>
      <c r="C31" s="25"/>
      <c r="D31" s="24"/>
      <c r="E31" s="23"/>
      <c r="F31" s="23"/>
      <c r="G31" s="23"/>
      <c r="H31" s="23"/>
      <c r="I31" s="22"/>
      <c r="J31" s="21"/>
      <c r="K31" s="20"/>
    </row>
    <row r="32" spans="1:11" ht="102" x14ac:dyDescent="0.2">
      <c r="A32" s="19" t="s">
        <v>12</v>
      </c>
      <c r="B32" s="18">
        <f>SUM(B33:B43)</f>
        <v>416532.80000000005</v>
      </c>
      <c r="C32" s="18">
        <f>SUM(C33:C43)</f>
        <v>318349.5</v>
      </c>
      <c r="D32" s="17">
        <f>SUM(D33:D43)</f>
        <v>0</v>
      </c>
      <c r="E32" s="16">
        <f>SUM(E33:E43)</f>
        <v>0</v>
      </c>
      <c r="F32" s="16">
        <f>SUM(F33:F43)</f>
        <v>0</v>
      </c>
      <c r="G32" s="16">
        <f>SUM(G33:G43)</f>
        <v>0</v>
      </c>
      <c r="H32" s="16">
        <f>SUM(H33:H43)</f>
        <v>0</v>
      </c>
      <c r="I32" s="15">
        <f>SUM(I33:I43)</f>
        <v>0</v>
      </c>
      <c r="J32" s="14">
        <f>C32/B32</f>
        <v>0.76428434927573519</v>
      </c>
      <c r="K32" s="13">
        <f>B32-C32</f>
        <v>98183.300000000047</v>
      </c>
    </row>
    <row r="33" spans="1:11" ht="13.5" customHeight="1" x14ac:dyDescent="0.2">
      <c r="A33" s="12" t="s">
        <v>11</v>
      </c>
      <c r="B33" s="8">
        <f>[1]Субв.посел.!C9</f>
        <v>57430</v>
      </c>
      <c r="C33" s="8">
        <f>[1]Субв.посел.!D9</f>
        <v>48939.7</v>
      </c>
      <c r="D33" s="7">
        <f>[1]Субв.посел.!I9</f>
        <v>0</v>
      </c>
      <c r="E33" s="7">
        <f>[1]Субв.посел.!J9</f>
        <v>0</v>
      </c>
      <c r="F33" s="7">
        <f>[1]Субв.посел.!K9</f>
        <v>0</v>
      </c>
      <c r="G33" s="7">
        <f>[1]Субв.посел.!L9</f>
        <v>0</v>
      </c>
      <c r="H33" s="7">
        <f>[1]Субв.посел.!M9</f>
        <v>0</v>
      </c>
      <c r="I33" s="7">
        <f>[1]Субв.посел.!N9</f>
        <v>0</v>
      </c>
      <c r="J33" s="11">
        <f>C33/B33</f>
        <v>0.852162632770329</v>
      </c>
      <c r="K33" s="10">
        <f>B33-C33</f>
        <v>8490.3000000000029</v>
      </c>
    </row>
    <row r="34" spans="1:11" ht="13.5" customHeight="1" x14ac:dyDescent="0.2">
      <c r="A34" s="12" t="s">
        <v>10</v>
      </c>
      <c r="B34" s="8">
        <f>[1]Субв.посел.!C10</f>
        <v>43083.1</v>
      </c>
      <c r="C34" s="8">
        <f>[1]Субв.посел.!D10</f>
        <v>32310</v>
      </c>
      <c r="D34" s="7">
        <f>[1]Субв.посел.!I10</f>
        <v>0</v>
      </c>
      <c r="E34" s="7">
        <f>[1]Субв.посел.!J10</f>
        <v>0</v>
      </c>
      <c r="F34" s="7">
        <f>[1]Субв.посел.!K10</f>
        <v>0</v>
      </c>
      <c r="G34" s="7">
        <f>[1]Субв.посел.!L10</f>
        <v>0</v>
      </c>
      <c r="H34" s="7">
        <f>[1]Субв.посел.!M10</f>
        <v>0</v>
      </c>
      <c r="I34" s="7">
        <f>[1]Субв.посел.!N10</f>
        <v>0</v>
      </c>
      <c r="J34" s="11">
        <f>C34/B34</f>
        <v>0.74994603452397812</v>
      </c>
      <c r="K34" s="10">
        <f>B34-C34</f>
        <v>10773.099999999999</v>
      </c>
    </row>
    <row r="35" spans="1:11" ht="14.25" customHeight="1" x14ac:dyDescent="0.2">
      <c r="A35" s="12" t="s">
        <v>9</v>
      </c>
      <c r="B35" s="8">
        <f>[1]Субв.посел.!C11</f>
        <v>23062.2</v>
      </c>
      <c r="C35" s="8">
        <f>[1]Субв.посел.!D11</f>
        <v>17298</v>
      </c>
      <c r="D35" s="7">
        <f>[1]Субв.посел.!I11</f>
        <v>0</v>
      </c>
      <c r="E35" s="7">
        <f>[1]Субв.посел.!J11</f>
        <v>0</v>
      </c>
      <c r="F35" s="7">
        <f>[1]Субв.посел.!K11</f>
        <v>0</v>
      </c>
      <c r="G35" s="7">
        <f>[1]Субв.посел.!L11</f>
        <v>0</v>
      </c>
      <c r="H35" s="7">
        <f>[1]Субв.посел.!M11</f>
        <v>0</v>
      </c>
      <c r="I35" s="7">
        <f>[1]Субв.посел.!N11</f>
        <v>0</v>
      </c>
      <c r="J35" s="11">
        <f>C35/B35</f>
        <v>0.75005853734682726</v>
      </c>
      <c r="K35" s="10">
        <f>B35-C35</f>
        <v>5764.2000000000007</v>
      </c>
    </row>
    <row r="36" spans="1:11" ht="14.25" customHeight="1" x14ac:dyDescent="0.2">
      <c r="A36" s="12" t="s">
        <v>8</v>
      </c>
      <c r="B36" s="8">
        <f>[1]Субв.посел.!C12</f>
        <v>43277.7</v>
      </c>
      <c r="C36" s="8">
        <f>[1]Субв.посел.!D12</f>
        <v>32463</v>
      </c>
      <c r="D36" s="7">
        <f>[1]Субв.посел.!I12</f>
        <v>0</v>
      </c>
      <c r="E36" s="7">
        <f>[1]Субв.посел.!J12</f>
        <v>0</v>
      </c>
      <c r="F36" s="7">
        <f>[1]Субв.посел.!K12</f>
        <v>0</v>
      </c>
      <c r="G36" s="7">
        <f>[1]Субв.посел.!L12</f>
        <v>0</v>
      </c>
      <c r="H36" s="7">
        <f>[1]Субв.посел.!M12</f>
        <v>0</v>
      </c>
      <c r="I36" s="7">
        <f>[1]Субв.посел.!N12</f>
        <v>0</v>
      </c>
      <c r="J36" s="11">
        <f>C36/B36</f>
        <v>0.75010917863010285</v>
      </c>
      <c r="K36" s="10">
        <f>B36-C36</f>
        <v>10814.699999999997</v>
      </c>
    </row>
    <row r="37" spans="1:11" ht="14.25" customHeight="1" x14ac:dyDescent="0.2">
      <c r="A37" s="12" t="s">
        <v>7</v>
      </c>
      <c r="B37" s="8">
        <f>[1]Субв.посел.!C13</f>
        <v>42954.400000000001</v>
      </c>
      <c r="C37" s="8">
        <f>[1]Субв.посел.!D13</f>
        <v>32220</v>
      </c>
      <c r="D37" s="7">
        <f>[1]Субв.посел.!I13</f>
        <v>0</v>
      </c>
      <c r="E37" s="7">
        <f>[1]Субв.посел.!J13</f>
        <v>0</v>
      </c>
      <c r="F37" s="7">
        <f>[1]Субв.посел.!K13</f>
        <v>0</v>
      </c>
      <c r="G37" s="7">
        <f>[1]Субв.посел.!L13</f>
        <v>0</v>
      </c>
      <c r="H37" s="7">
        <f>[1]Субв.посел.!M13</f>
        <v>0</v>
      </c>
      <c r="I37" s="7">
        <f>[1]Субв.посел.!N13</f>
        <v>0</v>
      </c>
      <c r="J37" s="11">
        <f>C37/B37</f>
        <v>0.75009777810887823</v>
      </c>
      <c r="K37" s="10">
        <f>B37-C37</f>
        <v>10734.400000000001</v>
      </c>
    </row>
    <row r="38" spans="1:11" ht="14.25" customHeight="1" x14ac:dyDescent="0.2">
      <c r="A38" s="12" t="s">
        <v>6</v>
      </c>
      <c r="B38" s="8">
        <f>[1]Субв.посел.!C14</f>
        <v>32008.799999999999</v>
      </c>
      <c r="C38" s="8">
        <f>[1]Субв.посел.!D14</f>
        <v>24003</v>
      </c>
      <c r="D38" s="7">
        <f>[1]Субв.посел.!I14</f>
        <v>0</v>
      </c>
      <c r="E38" s="7">
        <f>[1]Субв.посел.!J14</f>
        <v>0</v>
      </c>
      <c r="F38" s="7">
        <f>[1]Субв.посел.!K14</f>
        <v>0</v>
      </c>
      <c r="G38" s="7">
        <f>[1]Субв.посел.!L14</f>
        <v>0</v>
      </c>
      <c r="H38" s="7">
        <f>[1]Субв.посел.!M14</f>
        <v>0</v>
      </c>
      <c r="I38" s="7">
        <f>[1]Субв.посел.!N14</f>
        <v>0</v>
      </c>
      <c r="J38" s="11">
        <f>C38/B38</f>
        <v>0.74988753092899452</v>
      </c>
      <c r="K38" s="10">
        <f>B38-C38</f>
        <v>8005.7999999999993</v>
      </c>
    </row>
    <row r="39" spans="1:11" ht="13.5" customHeight="1" x14ac:dyDescent="0.2">
      <c r="A39" s="12" t="s">
        <v>5</v>
      </c>
      <c r="B39" s="8">
        <f>[1]Субв.посел.!C15</f>
        <v>27202.5</v>
      </c>
      <c r="C39" s="8">
        <f>[1]Субв.посел.!D15</f>
        <v>20487.8</v>
      </c>
      <c r="D39" s="7">
        <f>[1]Субв.посел.!I15</f>
        <v>0</v>
      </c>
      <c r="E39" s="7">
        <f>[1]Субв.посел.!J15</f>
        <v>0</v>
      </c>
      <c r="F39" s="7">
        <f>[1]Субв.посел.!K15</f>
        <v>0</v>
      </c>
      <c r="G39" s="7">
        <f>[1]Субв.посел.!L15</f>
        <v>0</v>
      </c>
      <c r="H39" s="7">
        <f>[1]Субв.посел.!M15</f>
        <v>0</v>
      </c>
      <c r="I39" s="7">
        <f>[1]Субв.посел.!N15</f>
        <v>0</v>
      </c>
      <c r="J39" s="11">
        <f>C39/B39</f>
        <v>0.75315871702968473</v>
      </c>
      <c r="K39" s="10">
        <f>B39-C39</f>
        <v>6714.7000000000007</v>
      </c>
    </row>
    <row r="40" spans="1:11" ht="14.25" customHeight="1" x14ac:dyDescent="0.2">
      <c r="A40" s="12" t="s">
        <v>4</v>
      </c>
      <c r="B40" s="8">
        <f>[1]Субв.посел.!C16</f>
        <v>44306.400000000001</v>
      </c>
      <c r="C40" s="8">
        <f>[1]Субв.посел.!D16</f>
        <v>33228</v>
      </c>
      <c r="D40" s="7">
        <f>[1]Субв.посел.!I16</f>
        <v>0</v>
      </c>
      <c r="E40" s="7">
        <f>[1]Субв.посел.!J16</f>
        <v>0</v>
      </c>
      <c r="F40" s="7">
        <f>[1]Субв.посел.!K16</f>
        <v>0</v>
      </c>
      <c r="G40" s="7">
        <f>[1]Субв.посел.!L16</f>
        <v>0</v>
      </c>
      <c r="H40" s="7">
        <f>[1]Субв.посел.!M16</f>
        <v>0</v>
      </c>
      <c r="I40" s="7">
        <f>[1]Субв.посел.!N16</f>
        <v>0</v>
      </c>
      <c r="J40" s="11">
        <f>C40/B40</f>
        <v>0.74995937381506961</v>
      </c>
      <c r="K40" s="10">
        <f>B40-C40</f>
        <v>11078.400000000001</v>
      </c>
    </row>
    <row r="41" spans="1:11" ht="15" customHeight="1" x14ac:dyDescent="0.2">
      <c r="A41" s="12" t="s">
        <v>3</v>
      </c>
      <c r="B41" s="8">
        <f>[1]Субв.посел.!C17</f>
        <v>49181.9</v>
      </c>
      <c r="C41" s="8">
        <f>[1]Субв.посел.!D17</f>
        <v>36882</v>
      </c>
      <c r="D41" s="7">
        <f>[1]Субв.посел.!I17</f>
        <v>0</v>
      </c>
      <c r="E41" s="7">
        <f>[1]Субв.посел.!J17</f>
        <v>0</v>
      </c>
      <c r="F41" s="7">
        <f>[1]Субв.посел.!K17</f>
        <v>0</v>
      </c>
      <c r="G41" s="7">
        <f>[1]Субв.посел.!L17</f>
        <v>0</v>
      </c>
      <c r="H41" s="7">
        <f>[1]Субв.посел.!M17</f>
        <v>0</v>
      </c>
      <c r="I41" s="7">
        <f>[1]Субв.посел.!N17</f>
        <v>0</v>
      </c>
      <c r="J41" s="11">
        <f>C41/B41</f>
        <v>0.74991002787610883</v>
      </c>
      <c r="K41" s="10">
        <f>B41-C41</f>
        <v>12299.900000000001</v>
      </c>
    </row>
    <row r="42" spans="1:11" ht="14.25" customHeight="1" x14ac:dyDescent="0.2">
      <c r="A42" s="12" t="s">
        <v>2</v>
      </c>
      <c r="B42" s="8">
        <f>[1]Субв.посел.!C18</f>
        <v>36797.9</v>
      </c>
      <c r="C42" s="8">
        <f>[1]Субв.посел.!D18</f>
        <v>27594</v>
      </c>
      <c r="D42" s="7">
        <f>[1]Субв.посел.!I18</f>
        <v>0</v>
      </c>
      <c r="E42" s="7">
        <f>[1]Субв.посел.!J18</f>
        <v>0</v>
      </c>
      <c r="F42" s="7">
        <f>[1]Субв.посел.!K18</f>
        <v>0</v>
      </c>
      <c r="G42" s="7">
        <f>[1]Субв.посел.!L18</f>
        <v>0</v>
      </c>
      <c r="H42" s="7">
        <f>[1]Субв.посел.!M18</f>
        <v>0</v>
      </c>
      <c r="I42" s="7">
        <f>[1]Субв.посел.!N18</f>
        <v>0</v>
      </c>
      <c r="J42" s="11">
        <f>C42/B42</f>
        <v>0.74987974857260875</v>
      </c>
      <c r="K42" s="10">
        <f>B42-C42</f>
        <v>9203.9000000000015</v>
      </c>
    </row>
    <row r="43" spans="1:11" ht="15" customHeight="1" thickBot="1" x14ac:dyDescent="0.25">
      <c r="A43" s="9" t="s">
        <v>1</v>
      </c>
      <c r="B43" s="8">
        <f>[1]Субв.посел.!C19</f>
        <v>17227.900000000001</v>
      </c>
      <c r="C43" s="8">
        <f>[1]Субв.посел.!D19</f>
        <v>12924</v>
      </c>
      <c r="D43" s="7">
        <f>[1]Субв.посел.!I19</f>
        <v>0</v>
      </c>
      <c r="E43" s="7">
        <f>[1]Субв.посел.!J19</f>
        <v>0</v>
      </c>
      <c r="F43" s="7">
        <f>[1]Субв.посел.!K19</f>
        <v>0</v>
      </c>
      <c r="G43" s="7">
        <f>[1]Субв.посел.!L19</f>
        <v>0</v>
      </c>
      <c r="H43" s="7">
        <f>[1]Субв.посел.!M19</f>
        <v>0</v>
      </c>
      <c r="I43" s="7">
        <f>[1]Субв.посел.!N19</f>
        <v>0</v>
      </c>
      <c r="J43" s="6">
        <f>C43/B43</f>
        <v>0.75017848954312472</v>
      </c>
      <c r="K43" s="5">
        <f>B43-C43</f>
        <v>4303.9000000000015</v>
      </c>
    </row>
    <row r="44" spans="1:11" ht="16.5" thickBot="1" x14ac:dyDescent="0.25">
      <c r="A44" s="4" t="s">
        <v>0</v>
      </c>
      <c r="B44" s="3">
        <f>B10+B30+B26</f>
        <v>1008826.8</v>
      </c>
      <c r="C44" s="3">
        <f>C10+C30+C26</f>
        <v>775668.5</v>
      </c>
      <c r="D44" s="3">
        <f>D10+D30+D26</f>
        <v>0</v>
      </c>
      <c r="E44" s="3">
        <f>E10+E30+E26</f>
        <v>0</v>
      </c>
      <c r="F44" s="3">
        <f>F10+F30+F26</f>
        <v>0</v>
      </c>
      <c r="G44" s="3">
        <f>G10+G30+G26</f>
        <v>0</v>
      </c>
      <c r="H44" s="3">
        <f>H10+H30+H26</f>
        <v>0</v>
      </c>
      <c r="I44" s="3">
        <f>I10+I30+I26</f>
        <v>0</v>
      </c>
      <c r="J44" s="2">
        <f>C44/B44</f>
        <v>0.7688817347041137</v>
      </c>
      <c r="K44" s="1">
        <f>B44-C44</f>
        <v>233158.30000000005</v>
      </c>
    </row>
  </sheetData>
  <mergeCells count="7">
    <mergeCell ref="A2:K2"/>
    <mergeCell ref="A6:A7"/>
    <mergeCell ref="B6:B7"/>
    <mergeCell ref="C6:C7"/>
    <mergeCell ref="D6:I6"/>
    <mergeCell ref="J6:J7"/>
    <mergeCell ref="K6:K7"/>
  </mergeCells>
  <pageMargins left="0.25" right="0.25" top="0.75" bottom="0.75" header="0.3" footer="0.3"/>
  <pageSetup paperSize="9" scale="70" orientation="portrait" r:id="rId1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сайта (2)</vt:lpstr>
      <vt:lpstr>'для сайта (2)'!Заголовки_для_печати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Штондина Ольга Викторовна</dc:creator>
  <cp:lastModifiedBy>Штондина Ольга Викторовна</cp:lastModifiedBy>
  <dcterms:created xsi:type="dcterms:W3CDTF">2021-09-17T06:55:44Z</dcterms:created>
  <dcterms:modified xsi:type="dcterms:W3CDTF">2021-09-17T06:56:37Z</dcterms:modified>
</cp:coreProperties>
</file>