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19320" windowHeight="961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Лист1!$A$7:$Z$85</definedName>
    <definedName name="Z_076BB9F0_A109_46B5_A611_00CBA534C332_.wvu.FilterData" localSheetId="0" hidden="1">Лист1!$A$7:$Z$85</definedName>
    <definedName name="Z_076BB9F0_A109_46B5_A611_00CBA534C332_.wvu.PrintArea" localSheetId="0" hidden="1">Лист1!$A$1:$U$87</definedName>
    <definedName name="Z_076BB9F0_A109_46B5_A611_00CBA534C332_.wvu.PrintTitles" localSheetId="0" hidden="1">Лист1!$4:$7</definedName>
    <definedName name="Z_0E615BF5_0C15_400F_8BB5_6DFB3FF63DA6_.wvu.FilterData" localSheetId="0" hidden="1">Лист1!$A$7:$Z$85</definedName>
    <definedName name="Z_0F5AFAF7_C30C_4B43_A5A6_54AE1D7C3374_.wvu.FilterData" localSheetId="0" hidden="1">Лист1!$A$7:$Z$85</definedName>
    <definedName name="Z_277152CF_3970_4EC2_8DF9_558F0CD3AB2D_.wvu.FilterData" localSheetId="0" hidden="1">Лист1!$A$7:$Z$85</definedName>
    <definedName name="Z_277152CF_3970_4EC2_8DF9_558F0CD3AB2D_.wvu.PrintArea" localSheetId="0" hidden="1">Лист1!$A$1:$U$87</definedName>
    <definedName name="Z_277152CF_3970_4EC2_8DF9_558F0CD3AB2D_.wvu.PrintTitles" localSheetId="0" hidden="1">Лист1!$4:$7</definedName>
    <definedName name="Z_31013F5D_69D5_4651_9867_0E89406BF3B6_.wvu.FilterData" localSheetId="0" hidden="1">Лист1!$A$7:$Z$85</definedName>
    <definedName name="Z_31013F5D_69D5_4651_9867_0E89406BF3B6_.wvu.PrintArea" localSheetId="0" hidden="1">Лист1!$A$1:$U$87</definedName>
    <definedName name="Z_31013F5D_69D5_4651_9867_0E89406BF3B6_.wvu.PrintTitles" localSheetId="0" hidden="1">Лист1!$4:$7</definedName>
    <definedName name="Z_32CFE1F7_3221_446E_A6C7_2E6361D52010_.wvu.FilterData" localSheetId="0" hidden="1">Лист1!$A$7:$Z$85</definedName>
    <definedName name="Z_32CFE1F7_3221_446E_A6C7_2E6361D52010_.wvu.PrintArea" localSheetId="0" hidden="1">Лист1!$A$1:$U$87</definedName>
    <definedName name="Z_32CFE1F7_3221_446E_A6C7_2E6361D52010_.wvu.PrintTitles" localSheetId="0" hidden="1">Лист1!$4:$7</definedName>
    <definedName name="Z_42E04165_AEF5_4777_BD33_51FFB25A4153_.wvu.FilterData" localSheetId="0" hidden="1">Лист1!$A$7:$Z$85</definedName>
    <definedName name="Z_42E04165_AEF5_4777_BD33_51FFB25A4153_.wvu.PrintArea" localSheetId="0" hidden="1">Лист1!$A$1:$U$87</definedName>
    <definedName name="Z_42E04165_AEF5_4777_BD33_51FFB25A4153_.wvu.PrintTitles" localSheetId="0" hidden="1">Лист1!$4:$7</definedName>
    <definedName name="Z_50435612_22D9_47C7_BA43_AC68F0C9D0B2_.wvu.FilterData" localSheetId="0" hidden="1">Лист1!$A$7:$Z$85</definedName>
    <definedName name="Z_55E7475A_D22C_4602_B8C5_3336351E9A22_.wvu.FilterData" localSheetId="0" hidden="1">Лист1!$A$7:$Z$85</definedName>
    <definedName name="Z_55E7475A_D22C_4602_B8C5_3336351E9A22_.wvu.PrintArea" localSheetId="0" hidden="1">Лист1!$A$1:$U$87</definedName>
    <definedName name="Z_55E7475A_D22C_4602_B8C5_3336351E9A22_.wvu.PrintTitles" localSheetId="0" hidden="1">Лист1!$4:$7</definedName>
    <definedName name="Z_5C135194_75C6_4B6B_A6C4_843DFF60258D_.wvu.FilterData" localSheetId="0" hidden="1">Лист1!$A$7:$Z$85</definedName>
    <definedName name="Z_5F148A90_4970_435C_9B9F_5BAE16709E19_.wvu.FilterData" localSheetId="0" hidden="1">Лист1!$A$7:$Z$85</definedName>
    <definedName name="Z_5F148A90_4970_435C_9B9F_5BAE16709E19_.wvu.PrintArea" localSheetId="0" hidden="1">Лист1!$A$1:$U$87</definedName>
    <definedName name="Z_5F148A90_4970_435C_9B9F_5BAE16709E19_.wvu.PrintTitles" localSheetId="0" hidden="1">Лист1!$4:$7</definedName>
    <definedName name="Z_5FB30422_1A79_43A0_BC6A_85AFE9F5490C_.wvu.FilterData" localSheetId="0" hidden="1">Лист1!$A$7:$Z$85</definedName>
    <definedName name="Z_6A6FE270_940E_4EA1_86A2_04E59D79B23A_.wvu.FilterData" localSheetId="0" hidden="1">Лист1!$A$7:$Z$85</definedName>
    <definedName name="Z_7014C2EB_BFE9_454A_99E6_29F0614242FE_.wvu.FilterData" localSheetId="0" hidden="1">Лист1!$A$7:$Z$85</definedName>
    <definedName name="Z_7014C2EB_BFE9_454A_99E6_29F0614242FE_.wvu.PrintArea" localSheetId="0" hidden="1">Лист1!$A$1:$U$87</definedName>
    <definedName name="Z_7014C2EB_BFE9_454A_99E6_29F0614242FE_.wvu.PrintTitles" localSheetId="0" hidden="1">Лист1!$4:$7</definedName>
    <definedName name="Z_719150C2_AFB5_478A_8E9E_CF5DA4FB43F7_.wvu.FilterData" localSheetId="0" hidden="1">Лист1!$A$7:$Z$85</definedName>
    <definedName name="Z_719150C2_AFB5_478A_8E9E_CF5DA4FB43F7_.wvu.PrintArea" localSheetId="0" hidden="1">Лист1!$A$1:$U$87</definedName>
    <definedName name="Z_719150C2_AFB5_478A_8E9E_CF5DA4FB43F7_.wvu.PrintTitles" localSheetId="0" hidden="1">Лист1!$4:$7</definedName>
    <definedName name="Z_7D6D1B60_4791_45FF_88DE_A14C528D2146_.wvu.FilterData" localSheetId="0" hidden="1">Лист1!$A$7:$Z$85</definedName>
    <definedName name="Z_7F2C4CB3_7300_4632_9C3E_39BCE9CBA33E_.wvu.FilterData" localSheetId="0" hidden="1">Лист1!$A$7:$Z$85</definedName>
    <definedName name="Z_8494418F_0D12_4411_9DBA_6D233A59C1DC_.wvu.FilterData" localSheetId="0" hidden="1">Лист1!$A$7:$Z$85</definedName>
    <definedName name="Z_8494418F_0D12_4411_9DBA_6D233A59C1DC_.wvu.PrintArea" localSheetId="0" hidden="1">Лист1!$A$1:$U$87</definedName>
    <definedName name="Z_8494418F_0D12_4411_9DBA_6D233A59C1DC_.wvu.PrintTitles" localSheetId="0" hidden="1">Лист1!$4:$7</definedName>
    <definedName name="Z_ADD88B2A_AFC8_41C6_8A60_3A5E96ACC743_.wvu.FilterData" localSheetId="0" hidden="1">Лист1!$A$7:$Z$85</definedName>
    <definedName name="Z_B54E8ECC_580E_4465_8E4B_BA31B8DDEFE8_.wvu.FilterData" localSheetId="0" hidden="1">Лист1!$A$7:$Z$85</definedName>
    <definedName name="Z_BC9C7435_E95E_45ED_9258_C9F31C2AC0F8_.wvu.FilterData" localSheetId="0" hidden="1">Лист1!$A$7:$Z$85</definedName>
    <definedName name="Z_BC9C7435_E95E_45ED_9258_C9F31C2AC0F8_.wvu.PrintArea" localSheetId="0" hidden="1">Лист1!$A$1:$U$87</definedName>
    <definedName name="Z_BC9C7435_E95E_45ED_9258_C9F31C2AC0F8_.wvu.PrintTitles" localSheetId="0" hidden="1">Лист1!$4:$7</definedName>
    <definedName name="Z_C46816F8_F6BC_4911_932C_8EB5B1CF9CF0_.wvu.FilterData" localSheetId="0" hidden="1">Лист1!$A$7:$Z$85</definedName>
    <definedName name="Z_C46816F8_F6BC_4911_932C_8EB5B1CF9CF0_.wvu.PrintArea" localSheetId="0" hidden="1">Лист1!$A$1:$U$87</definedName>
    <definedName name="Z_C46816F8_F6BC_4911_932C_8EB5B1CF9CF0_.wvu.PrintTitles" localSheetId="0" hidden="1">Лист1!$4:$7</definedName>
    <definedName name="Z_DD16E432_90E0_442E_80CD_5399F7D9944F_.wvu.FilterData" localSheetId="0" hidden="1">Лист1!$A$7:$Z$85</definedName>
    <definedName name="Z_DD16E432_90E0_442E_80CD_5399F7D9944F_.wvu.PrintArea" localSheetId="0" hidden="1">Лист1!$A$1:$U$87</definedName>
    <definedName name="Z_DD16E432_90E0_442E_80CD_5399F7D9944F_.wvu.PrintTitles" localSheetId="0" hidden="1">Лист1!$4:$7</definedName>
    <definedName name="Z_E2A158E8_3F2B_40E5_9293_1AF39770A476_.wvu.FilterData" localSheetId="0" hidden="1">Лист1!$A$7:$Z$85</definedName>
    <definedName name="_xlnm.Print_Titles" localSheetId="0">Лист1!$4:$7</definedName>
    <definedName name="_xlnm.Print_Area" localSheetId="0">Лист1!$A$1:$U$87</definedName>
  </definedNames>
  <calcPr calcId="145621"/>
  <customWorkbookViews>
    <customWorkbookView name="Серажитдинова Аделя Растямовна - Личное представление" guid="{719150C2-AFB5-478A-8E9E-CF5DA4FB43F7}" mergeInterval="0" personalView="1" maximized="1" windowWidth="1325" windowHeight="514" activeSheetId="1"/>
    <customWorkbookView name="Лысенкова Ольга Вячеславовна - Личное представление" guid="{076BB9F0-A109-46B5-A611-00CBA534C332}" mergeInterval="0" personalView="1" maximized="1" windowWidth="1596" windowHeight="645" activeSheetId="1"/>
    <customWorkbookView name="Горбачев Дмитрий Александрович - Личное представление" guid="{32CFE1F7-3221-446E-A6C7-2E6361D52010}" mergeInterval="0" personalView="1" maximized="1" windowWidth="1596" windowHeight="635" activeSheetId="1"/>
    <customWorkbookView name="Бусаргин Николай Николаевич - Личное представление" guid="{31013F5D-69D5-4651-9867-0E89406BF3B6}" mergeInterval="0" personalView="1" maximized="1" windowWidth="1596" windowHeight="641" activeSheetId="1"/>
    <customWorkbookView name="Сабырова Дина Есболатовна - Личное представление" guid="{DD16E432-90E0-442E-80CD-5399F7D9944F}" mergeInterval="0" personalView="1" maximized="1" windowWidth="1356" windowHeight="553" activeSheetId="1"/>
    <customWorkbookView name="Носенко Анна Андреевна - Личное представление" guid="{42E04165-AEF5-4777-BD33-51FFB25A4153}" mergeInterval="0" personalView="1" maximized="1" windowWidth="1596" windowHeight="685" activeSheetId="1"/>
    <customWorkbookView name="Чаплыгин Вадим Юрьевич - Личное представление" guid="{277152CF-3970-4EC2-8DF9-558F0CD3AB2D}" mergeInterval="0" personalView="1" maximized="1" windowWidth="1916" windowHeight="855" activeSheetId="1" showComments="commIndAndComment"/>
    <customWorkbookView name="Баркова Светлана Анатольевна - Личное представление" guid="{7014C2EB-BFE9-454A-99E6-29F0614242FE}" mergeInterval="0" personalView="1" maximized="1" windowWidth="1916" windowHeight="835" activeSheetId="1"/>
    <customWorkbookView name="Иванов Сергей Сергеевич - Личное представление" guid="{55E7475A-D22C-4602-B8C5-3336351E9A22}" mergeInterval="0" personalView="1" maximized="1" windowWidth="1916" windowHeight="815" activeSheetId="1"/>
    <customWorkbookView name="Ануфриева Наталья Леонидовна - Личное представление" guid="{C46816F8-F6BC-4911-932C-8EB5B1CF9CF0}" mergeInterval="0" personalView="1" maximized="1" windowWidth="1916" windowHeight="795" activeSheetId="1"/>
    <customWorkbookView name="Малыгина Светлана Владимировна - Личное представление" guid="{BC9C7435-E95E-45ED-9258-C9F31C2AC0F8}" mergeInterval="0" personalView="1" maximized="1" windowWidth="1916" windowHeight="815" activeSheetId="1"/>
    <customWorkbookView name="Мухатова Наталья Владимировна - Личное представление" guid="{8494418F-0D12-4411-9DBA-6D233A59C1DC}" mergeInterval="0" personalView="1" maximized="1" windowWidth="1916" windowHeight="783" activeSheetId="1"/>
    <customWorkbookView name="Куц Татьяна Владимировна - Личное представление" guid="{5F148A90-4970-435C-9B9F-5BAE16709E19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T22" i="1" l="1"/>
  <c r="AA23" i="1" l="1"/>
  <c r="X24" i="1"/>
  <c r="AA24" i="1"/>
  <c r="X64" i="1" l="1"/>
  <c r="E90" i="1" l="1"/>
  <c r="D90" i="1"/>
  <c r="K89" i="1"/>
  <c r="J89" i="1"/>
  <c r="G89" i="1"/>
  <c r="F89" i="1"/>
  <c r="E89" i="1"/>
  <c r="D89" i="1"/>
  <c r="C89" i="1"/>
  <c r="B89" i="1"/>
  <c r="X48" i="1" l="1"/>
  <c r="X31" i="1"/>
  <c r="X30" i="1"/>
  <c r="X29" i="1"/>
  <c r="X83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5" i="1"/>
  <c r="X66" i="1"/>
  <c r="X67" i="1"/>
  <c r="X69" i="1"/>
  <c r="X74" i="1"/>
  <c r="X75" i="1"/>
  <c r="X76" i="1"/>
  <c r="X77" i="1"/>
  <c r="X78" i="1"/>
  <c r="X80" i="1"/>
  <c r="X34" i="1"/>
  <c r="X33" i="1"/>
  <c r="X32" i="1"/>
  <c r="X22" i="1"/>
  <c r="X12" i="1"/>
  <c r="X27" i="1"/>
  <c r="X26" i="1"/>
  <c r="X25" i="1"/>
  <c r="X9" i="1"/>
  <c r="X11" i="1"/>
  <c r="X13" i="1"/>
  <c r="X14" i="1"/>
  <c r="X16" i="1"/>
  <c r="X17" i="1"/>
  <c r="X18" i="1"/>
  <c r="X19" i="1"/>
  <c r="X23" i="1"/>
  <c r="X8" i="1"/>
  <c r="X90" i="1" l="1"/>
  <c r="X92" i="1" s="1"/>
</calcChain>
</file>

<file path=xl/sharedStrings.xml><?xml version="1.0" encoding="utf-8"?>
<sst xmlns="http://schemas.openxmlformats.org/spreadsheetml/2006/main" count="416" uniqueCount="216">
  <si>
    <t>%</t>
  </si>
  <si>
    <t>Ведомственная целевая программа «Обеспечение эффективного управления системой общественных финансов Астраханской области»</t>
  </si>
  <si>
    <t>количество раз в год</t>
  </si>
  <si>
    <t>да (1)/ нет (0)</t>
  </si>
  <si>
    <t>ед.</t>
  </si>
  <si>
    <t>тыс. руб.</t>
  </si>
  <si>
    <t>соответствие - 1, несоответствие - 0</t>
  </si>
  <si>
    <t>количество дней отклонения от установленной даты</t>
  </si>
  <si>
    <t>% от установленных бюджетных назначений</t>
  </si>
  <si>
    <t>да(1)/нет (0)</t>
  </si>
  <si>
    <t>дни</t>
  </si>
  <si>
    <r>
      <t>млн руб</t>
    </r>
    <r>
      <rPr>
        <sz val="8"/>
        <rFont val="Calibri"/>
        <family val="2"/>
        <charset val="204"/>
        <scheme val="minor"/>
      </rPr>
      <t>.</t>
    </r>
  </si>
  <si>
    <t>руб./</t>
  </si>
  <si>
    <t>Ведомственная целевая программа «Реформирование региональных финансов Астраханской области»</t>
  </si>
  <si>
    <t>Итого по Программе</t>
  </si>
  <si>
    <t>Наименование выполненных целей, задач и мероприятий государственной программы</t>
  </si>
  <si>
    <t>Ед. измерения</t>
  </si>
  <si>
    <t>Значение за период, предшествующий реализации государственной программы</t>
  </si>
  <si>
    <t>Планируемое значение на отчетный период</t>
  </si>
  <si>
    <t>Примечание (краткая информация об исполнении либо о причинах неисполнения мероприятий)</t>
  </si>
  <si>
    <t>бюджет Астраханской области</t>
  </si>
  <si>
    <t>местные бюджеты</t>
  </si>
  <si>
    <t>получено</t>
  </si>
  <si>
    <t>освоено</t>
  </si>
  <si>
    <t>Цель Программы
Обеспечение долгосрочной сбалансированности и финансовой устойчивости бюджета Астраханской области, создание условий для эффективного управления региональными и муниципальными финансами Астраханской области</t>
  </si>
  <si>
    <t>Показатель. 
Доля расходов бюджета Астраханской области, формируемых в рамках программ, в общем объеме расходов бюджета Астраханской области</t>
  </si>
  <si>
    <t>Задача 1 Программы.
Совершенствование организации и осуществления бюджетного процесса в Астраханской области, межбюджетных отношений, повышение эффективности оказания финансовой помощи бюджетам муниципальных районов и городских округов Астраханской области</t>
  </si>
  <si>
    <t xml:space="preserve">Показатель 1.
Собственные доходы бюджета Астраханской области (налоговые и неналоговые) на душу населения к предыдущему году </t>
  </si>
  <si>
    <t>Цель 1.
Проведение единой государственной политики, обеспечивающей необходимый уровень доходов бюджетной системы, направленной на мобилизацию дополнительных финансовых ресурсов в консолидированный бюджет Астраханской области</t>
  </si>
  <si>
    <t>Показатель 1.1.
Доля доходов консолидированного бюджета Астраханской области без учета безвозмездных перечислений из федерального бюджета в общих доходах</t>
  </si>
  <si>
    <t>Показатель 1.2.
Отношение налоговых льгот к объему доходов консолидированного бюджета Астраханской области</t>
  </si>
  <si>
    <t>Задача 1.1.
Повышение точности формирования прогноза доходов бюджета Астраханской области</t>
  </si>
  <si>
    <t>Показатель 1.1.1.
Исполнение бюджета Астраханской области по доходам</t>
  </si>
  <si>
    <t>Мероприятие 1.1.1.
Проведение аналитической работы по выявлению основных факторов, оказывающих влияние на достоверность прогнозирования исполнения бюджета по доходам</t>
  </si>
  <si>
    <t>Показатель 1.1.1.1.
Периодичность анализа исполнения прогноза сбора налогов консолидированного бюджета</t>
  </si>
  <si>
    <t>Задача 1.2.
Повышение уровня собираемости налогов</t>
  </si>
  <si>
    <t>Показатель 1.2.1.
Уровень собираемости налогов</t>
  </si>
  <si>
    <t>Мероприятие 1.2.1.
Мобилизация налоговых доходов</t>
  </si>
  <si>
    <t xml:space="preserve">Показатель 1.2.1.1.
Формирование заданий по мобилизации налоговых доходов (НДФЛ, налог на прибыль) не позднее марта </t>
  </si>
  <si>
    <t>Показатель 1.2.1.2.
Количество главных распорядителей бюджетных средств, имеющих задания по мобилизации налогов</t>
  </si>
  <si>
    <t>Показатель 1.2.1.3.
Периодичность проведения мониторинга исполнения дополнительных заданий</t>
  </si>
  <si>
    <t>Показатель 1.2.1.4.
Количество крупных налогоплательщиков, по которым ведется мониторинг доходов</t>
  </si>
  <si>
    <t xml:space="preserve">Задача 1.3.
Систематический контроль за состоянием невыясненных поступлений </t>
  </si>
  <si>
    <t>Показатель 1.3.1.
Доля невыясненных поступлений на счете бюджета Астраханской области в общем объеме доходов бюджета Астраханской области</t>
  </si>
  <si>
    <t>Мероприятие 1.3.1.
Осуществление сверки с администраторами поступлений в бюджет по администрируемым поступлениям в бюджет</t>
  </si>
  <si>
    <t>Показатель 1.3.1.1.
Объем невыясненных поступлений на счете бюджета Астраханской области, сложившийся на отчетную дату</t>
  </si>
  <si>
    <t>Мероприятие 1.3.2.
Обеспечение своевременного и полного зачисления и учета поступлений по кодам бюджетной классификации доходов</t>
  </si>
  <si>
    <t>Показатель 1.3.2.1.
Количество выписанных уведомлений об уточнении вида и принадлежности платежа и заявок на возврат</t>
  </si>
  <si>
    <t>Задача 1.4.
Обеспечение поступления дополнительных финансовых средств из федерального бюджета</t>
  </si>
  <si>
    <t>Показатель 1.4.1.
Динамика поступлений средств из федерального бюджета по сравнению с соответствующим показателем предыдущего года</t>
  </si>
  <si>
    <t>Мероприятие 1.4.1.
Привлечение дополнительных финансовых средств из федерального бюджета</t>
  </si>
  <si>
    <t>Показатель 1.4.1.1.
Удельный вес безадресной финансовой помощи из федерального бюджета в общем объеме поступлений средств из федерального бюджета</t>
  </si>
  <si>
    <t>Цель 2. 
Проведение единой налоговой политики и бюджетной политики Астраханской области</t>
  </si>
  <si>
    <t>Показатель 2.1.
Отклонение прогноза сбора налогов на отчетный период консолидированного бюджета от фактического поступления налоговых доходов</t>
  </si>
  <si>
    <t>Задача 2.1.
Повышение эффективности планирования и использования средств бюджета Астраханской области</t>
  </si>
  <si>
    <t>Показатель 2.1.1.
Соответствие основных направлений налоговой политики и основных направлений бюджетной политики Астраханской области положениям послания Президента Российской Федерации Федеральному Собранию Российской Федерации, определяющим бюджетную политику (требования к бюджетной политике) в Российской Федерации, и основным направлениям бюджетной политики и основным направлениям налоговой политики в Российской Федерации</t>
  </si>
  <si>
    <t xml:space="preserve">Показатель 2.1.2.
Срок внесения на рассмотрение в Думу Астраханской области согласованного проекта закона о бюджете Астраханской области  </t>
  </si>
  <si>
    <t>Мероприятие 2.1.1.
Обеспечение деятельности руководителя министерства финансов Астраханской области и его заместителей, функций министерства финансов Астраханской области и подведомственного учреждения Астраханской области</t>
  </si>
  <si>
    <t>Показатель 2.1.1.1.
Срок подготовки сводной бюджетной росписи</t>
  </si>
  <si>
    <t>количество рабочих дней после утверждения закона о бюджете Астраханской области, не более</t>
  </si>
  <si>
    <t>Показатель 2.1.1.2.
Срок доведения утвержденной бюджетной росписи до главных распорядителей и распорядителей средств бюджета Астраханской области</t>
  </si>
  <si>
    <t xml:space="preserve">количество рабочих дней со дня утверждения сводной бюджетной росписи, не более </t>
  </si>
  <si>
    <t>Цель 3.
Создание условий для оптимизации расходных обязательств Астраханской области, их полного и своевременного исполнения и обеспечение прозрачности, надежности и  безопасности финансовой системы Астраханской области</t>
  </si>
  <si>
    <t>Показатель 3.1.
Доля расходов бюджета Астраханской области, формируемых в рамках государственных программ, в общем объеме расходов бюджета Астраханской области</t>
  </si>
  <si>
    <t>Показатель 3.2.
Уровень финансирования заявок кассовых выплат по расходам бюджета</t>
  </si>
  <si>
    <t>Показатель 3.3. 
Эффективность контрольной работы (удельный вес суммы восстановленных бюджетных средств по результатам ревизий (проверок) в общей сумме бюджетных средств, подлежащих восстановлению)</t>
  </si>
  <si>
    <t xml:space="preserve">Задача 3.1.
Обеспечение полного, своевременного и эффективного исполнения расходных обязательств Астраханской области, утверждаемых за счет бюджета Астраханской области </t>
  </si>
  <si>
    <t>Показатель 3.1.2.
Доля обязательств получателей средств бюджета Астраханской области, поставленных на учет, в общих ассигнованиях бюджета Астраханской области</t>
  </si>
  <si>
    <t>да (1)/нет (0)</t>
  </si>
  <si>
    <t>Показатель 3.1.3.
Уровень исполнения заявок на финансирование расходов на оплату труда и начисления на оплату труда</t>
  </si>
  <si>
    <t>Показатель 3.1.4.
Уровень исполнения заявок на финансирование публичных нормативных обязательств бюджета Астраханской области</t>
  </si>
  <si>
    <t>Показатель 3.1.5.
Доля уточненных платежей, зачисленных банками на счета «до выяснения»</t>
  </si>
  <si>
    <t xml:space="preserve">Мероприятие 3.1.1. 
Своевременная и качественная подготовка проекта закона о бюджете Астраханской области </t>
  </si>
  <si>
    <t>Показатель 3.1.1.1. 
Количество исполнительных органов государственной власти, обеспечивавших разработку государственных заданий на оказание государственных услуг</t>
  </si>
  <si>
    <t xml:space="preserve">Показатель 3.1.1.2.
Количество главных распорядителей бюджетных средств, разрабатывающих ведомственные целевые программы </t>
  </si>
  <si>
    <t>Показатель 3.1.1.3.
Доля объема бюджетных средств, указанных в представленных реестрах расходных обязательств главных распорядителей средств бюджета Астраханской области</t>
  </si>
  <si>
    <t>Показатель 3.1.1.4.
Доля объема бюджетных средств, указанных в представленных реестрах расходных обязательств муниципальных образований Астраханской области</t>
  </si>
  <si>
    <t>Показатель 3.1.1.5.
Формирование средств резервного фонда Правительства Астраханской области  в соответствии с требованиями Бюджетного кодекса Российской Федерации и законодательства Астраханской области</t>
  </si>
  <si>
    <t xml:space="preserve">Показатель 3.1.1.6. 
Наличие условно утвержденных на плановый период расходов бюджета субъекта Российской Федерации </t>
  </si>
  <si>
    <t>Мероприятие 3.1.2.
Обеспечение эффективной организации исполнения бюджета Астраханской области</t>
  </si>
  <si>
    <t>Показатель 3.1.2.1.
Количество обслуживаемых лицевых счетов бюджетных, автономных учреждений</t>
  </si>
  <si>
    <t>Показатель 3.1.2.2.
Количество документов, не прошедших процедуру санкционирования</t>
  </si>
  <si>
    <t>Показатель 3.1.2.3.
Скорость доведения бюджетных средств до поставщиков, подрядчиков</t>
  </si>
  <si>
    <t>Показатель 3.1.2.4.
Удельный вес расходов, профинансированных за счет внутреннего кредита</t>
  </si>
  <si>
    <t>Показатель 3.1.2.5.
Удельный вес лицевых счетов автономных учреждений, лицевые счета которых  открыты в министерстве финансов Астраханской области</t>
  </si>
  <si>
    <t>Показатель 3.1.3.1.
Периодичность проведения мониторинга состояния кредиторской задолженности</t>
  </si>
  <si>
    <t>Мероприятие 3.1.3.
Мониторинг состояния кредиторской задолженности и соблюдение сроков (состава) бюджетной отчетности об исполнении бюджета Астраханской области</t>
  </si>
  <si>
    <t>Показатель 3.1.3.2. 
Удельный вес главных распорядителей бюджетных средств, представивших мониторинг кредиторской задолженности</t>
  </si>
  <si>
    <t>Показатель 3.1.3.3. 
Соблюдение сроков представления и состава бюджетной отчетности, установленных законодательством и иными нормативными правовыми актами Российской Федерации</t>
  </si>
  <si>
    <t>Показатель 3.2.1.
Результативность ревизий (проверок) (удельный вес количества ревизий (проверок), по которым установлены нарушения, в общем количестве ревизий (проверок)</t>
  </si>
  <si>
    <t>Мероприятие 3.2.1.
Проведение ревизий (проверок) в соответствии с утвержденным планом</t>
  </si>
  <si>
    <t>Показатель 3.2.1.1.
Соотношение количества проверок, по результатам которых приняты процессуальные решения, и количества проверок, по результатам которых выявлены нарушения законодательства Российской Федерации в финансово-бюджетной сфере</t>
  </si>
  <si>
    <t>Цель 4. 
Оптимизация управления государственным долгом Астраханской области</t>
  </si>
  <si>
    <t>Показатель 4.1.
Доля расходов бюджета Астраханской области на обслуживание государственного долга в расходах бюджета Астраханской области 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</si>
  <si>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Задача 4.1. 
Обеспечение  экономически обоснованных объема и структуры государственного долга Астраханской области</t>
  </si>
  <si>
    <t>Показатель 4.1.1.
Экономия средств бюджета Астраханской области от оптимизации структуры заимствований бюджета Астраханской области</t>
  </si>
  <si>
    <t>Мероприятие 4.1.1.
Планирование объема и структуры государственного долга Астраханской области</t>
  </si>
  <si>
    <t>Показатель 4.1.1.1.
Удельный вес кредитов банков в общей структуре заимствований бюджета Астраханской области</t>
  </si>
  <si>
    <t>Показатель 4.1.1.2.
Удельный вес внутреннего кредитования в общей структуре заимствований бюджета Астраханской области</t>
  </si>
  <si>
    <t>Показатель 5.2. 
Доля средств бюджета Астраханской области, направляемых на выравнивание бюджетной обеспеченности муниципальных районов (городских округов) и поселений, распределенная по утвержденной методике</t>
  </si>
  <si>
    <t>Мероприятие 5.1.1.
Предоставление межбюджетных трансфертов на выравнивание бюджетной обеспеченности муниципальных районов (городских округов) и поселений и дотаций бюджетам на поддержку мер по обеспечению сбалансированности бюджетов муниципальных образований Астраханской области</t>
  </si>
  <si>
    <t>Показатель 5.1.1.1.
Сумма  безадресной финансовой помощи из расчета на 1 жителя</t>
  </si>
  <si>
    <t>Показатель 5.1.1.2.
Динамика предоставления безадресной финансовой помощи местным бюджетам из бюджета Астраханской области по сравнению с соответствующим показателем прошлого года</t>
  </si>
  <si>
    <t>руб./чел.</t>
  </si>
  <si>
    <t>Показатель 5.1.1.  
Доля  видов межбюджетных трансфертов из бюджета Астраханской области бюджетам других уровней, распределяемых по утвержденным методикам, в общем количестве видов  межбюджетных трансфертов</t>
  </si>
  <si>
    <t>Показатель 5.1.2.
Процент выполнения расходных обязательств муниципальных образований Астраханской области, обусловленных реализацией переданных полномочий за счет субвенций из бюджета Астраханской области</t>
  </si>
  <si>
    <t>Мероприятие 5.1.2. 
Обеспечение выполнения расходных обязательств муниципальных образований Астраханской области, обусловленных реализацией переданных полномочий за счет субвенций из бюджета Астраханской области</t>
  </si>
  <si>
    <t>Показатель 5.1.2.1.
Уровень выполнения расходных обязательств муниципальных образований Астраханской области, обусловленных реализацией переданных полномочий за счет субвенций из бюджета Астраханской области</t>
  </si>
  <si>
    <t>Мероприятие 5.1.3.
Предоставление межбюджетных трансфертов бюджету ЗАТО «Знаменск» (дотации, переселение граждан и поддержка социальной и инженерной инфраструктуры)</t>
  </si>
  <si>
    <t>Показатель 5.1.3.1.
Сумма межбюджетных трансфертов в расчете на 1 жителя ЗАТО «Знаменск»</t>
  </si>
  <si>
    <t>Задача 2 Программы.
Создание условий для повышения качества управления средствами бюджета Астраханской области, эффективного выполнения бюджетных полномочий органами местного самоуправления муниципальных образований Астраханской области, внедрение современных методов и технологий управления региональными и муниципальными финансами</t>
  </si>
  <si>
    <t>Показатель 3.
Доля муниципальных образований  Астраханской области, имеющих среднюю комплексную оценку качества организации и осуществления бюджетного процесса менее 23 баллов</t>
  </si>
  <si>
    <t>Цель  
Создание условий для эффективного выполнения полномочий главных распорядителей средств бюджета Астраханской области и финансовых органов муниципальных образований Астраханской области</t>
  </si>
  <si>
    <t>Показатель 1.1.
Увеличение средней оценки качества финансового менеджмента главных распорядителей бюджетных средств по сравнению с предыдущим годом</t>
  </si>
  <si>
    <t>Показатель 1.2.
Увеличение средней оценки качества организации и осуществления бюджетного процесса в муниципальных образованиях Астраханской области по сравнению с предыдущим годом</t>
  </si>
  <si>
    <t xml:space="preserve">Задача 1.
Создание условий для повышения качества работы и безопасности  участников бюджетного процесса </t>
  </si>
  <si>
    <t>Показатель 1.1.1.
Степень охвата автоматизацией бюджетного процесса и формирования бюджетной отчетности главных распорядителей средств бюджета Астраханской области, муниципальных образований (муниципальные районы, городские округа и поселения),  государственных (муниципальных) учреждений Астраханской области</t>
  </si>
  <si>
    <t>Мероприятие 1.1.1.
Поддержание работоспособного состояния программно-аппаратных комплексов министерства финансов Астраханской области</t>
  </si>
  <si>
    <t>Показатель 1.1.1.1.
Среднее количество сбоев программно-аппаратных комплексов в месяц</t>
  </si>
  <si>
    <t>Показатель 1.1.2.1.
Количество органов исполнительной власти, подключенных к программному комплексу по формированию бюджета Астраханской области</t>
  </si>
  <si>
    <t>Показатель 1.1.2.2.
Количество органов  исполнительной власти и государственных учреждений, подключенных к программному комплексу по исполнению бюджета Астраханской области</t>
  </si>
  <si>
    <t>Показатель 1.1.3.1.
Доля администраторов доходов бюджетов Астраханской области, подключенных к информационному взаимодействию с оператором Государственной информационной системы о государственных (муниципальных) платежах</t>
  </si>
  <si>
    <t>Мероприятие 1.1.5.
Развитие системы электронного документооборота между министерством финансов Астраханской области и участниками бюджетного процесса</t>
  </si>
  <si>
    <t>Показатель 1.1.5.1.
Скорость доведения документов до главных распорядителей и получателей бюджетных средств Астраханской области, бюджетных, автономных учреждений</t>
  </si>
  <si>
    <t>Мероприятие 1.1.6.
Автоматизация формирования отчетности по исполнению консолидированного бюджета Астраханской области</t>
  </si>
  <si>
    <t>Показатель 1.1.6.1.
Уровень автоматизации формирования консолидированной отчетности государственных учреждений</t>
  </si>
  <si>
    <t>Задача 2. 
Создание условий для повышения  качества финансового менеджмента  участников бюджетного процесса и финансовых органов муниципальных образований Астраханской области</t>
  </si>
  <si>
    <t>Показатель 2.1.1. 
Уровень достижения максимально возможной комплексной оценки качества организации и осуществления бюджетного процесса в муниципальных образованиях Астраханской области</t>
  </si>
  <si>
    <t>Мероприятие 1.2.2. 
Участие и организация семинаров для повышения квалификации сотрудников министерства финансов Астраханской области, главных распорядителей бюджетных средств, финансовых органов муниципальных образований Астраханской области</t>
  </si>
  <si>
    <t>Показатель 1.2.2.1.
Процент участия главных распорядителей бюджетных средств, муниципальных районов и городских округов  в семинарах, организованных министерством финансов Астраханской области</t>
  </si>
  <si>
    <t xml:space="preserve">Мероприятие 1.2.3. 
Поощрение главных распорядителей бюджетных средств по результатам качества оценки финансового менеджмента  </t>
  </si>
  <si>
    <t>Показатель 1.2.3.1.
Количество главных распорядителей бюджетных средств, принявших участие в конкурсе на лучшие показатели качества финансового менеджмента</t>
  </si>
  <si>
    <t>Задача 3.2. 
Обеспечение эффективности внутреннего   государственного финансового контроля</t>
  </si>
  <si>
    <t>Югринов</t>
  </si>
  <si>
    <t>Мухатова</t>
  </si>
  <si>
    <t>Волобоева</t>
  </si>
  <si>
    <t>Поплевко
Югринов</t>
  </si>
  <si>
    <t>Поплевко</t>
  </si>
  <si>
    <t>Показатель 2.1.1.3. 
Соблюдение сроков представления отчетности в министерство финансов, в Фонд социального страхования Российской Федерации, Пенсионный фонд Российской Федерации исполнительными органами государственной власти,  ведение бухгалтерского учета которых осуществляется ГКУ «Центр по исполнению смет доходов и расходов исполнительных органов государственной власти Астраханской области»</t>
  </si>
  <si>
    <t>Варданян</t>
  </si>
  <si>
    <t>Баркова</t>
  </si>
  <si>
    <t>Куц</t>
  </si>
  <si>
    <t>Кусалиева</t>
  </si>
  <si>
    <t>Койда</t>
  </si>
  <si>
    <t>Малыгина</t>
  </si>
  <si>
    <t>Поспеева</t>
  </si>
  <si>
    <t>Рязанова</t>
  </si>
  <si>
    <t>Ануфриева</t>
  </si>
  <si>
    <t>тыс. рублей</t>
  </si>
  <si>
    <t>наименование государственной программы</t>
  </si>
  <si>
    <r>
      <t xml:space="preserve">ОТЧЕТ
о ходе реализации государственной программы
</t>
    </r>
    <r>
      <rPr>
        <u/>
        <sz val="14"/>
        <color theme="1"/>
        <rFont val="Times New Roman"/>
        <family val="1"/>
        <charset val="204"/>
      </rPr>
      <t>"Управление государственными финансами Астраханской области"</t>
    </r>
  </si>
  <si>
    <t>прямой</t>
  </si>
  <si>
    <t>обратный</t>
  </si>
  <si>
    <t xml:space="preserve"> </t>
  </si>
  <si>
    <t>Мероприятие 1.1.2.
Расширение функциональных возможностей для обработки информации сотрудниками министерства финансов Астраханской области (Бюджет-КС, Хранилище-КС)</t>
  </si>
  <si>
    <t>Мероприятие 1.1.3.
Осуществление информационного взаимодействия между администраторами начислений и оператором Государственной информационной системы о государственных (муниципальных) платежах</t>
  </si>
  <si>
    <t>5,9*</t>
  </si>
  <si>
    <t>Количество государственных учреждений уменьшилос в связи с реорганизацией в виде слияния, либо ликвидацией</t>
  </si>
  <si>
    <t>В связи с привлечением бюджетных кредитов из федерального бюджета на льготных условиях</t>
  </si>
  <si>
    <t>В связи с привлечением бюджетных кредитов из федерального бюджета</t>
  </si>
  <si>
    <t>Объем бюджетных ассигнований на текущий год, утвержденный законом о бюджете Астраханской области (в последней действующей редакции)</t>
  </si>
  <si>
    <t>Объем бюджетных ассигнований согласно бюджетной росписи</t>
  </si>
  <si>
    <t>в том числе:</t>
  </si>
  <si>
    <t>федеральный бюджет (средства, поступающие в бюджет Астраханской области)</t>
  </si>
  <si>
    <t>федеральный бюджет (средства, не поступающие в бюджет Астраханской области)</t>
  </si>
  <si>
    <t>внебюджетные источники</t>
  </si>
  <si>
    <t>Наименование показателей конечного и непосредственного результатов</t>
  </si>
  <si>
    <t>Проверка:</t>
  </si>
  <si>
    <t>**</t>
  </si>
  <si>
    <t>Всего по всем источникам финансирования государственной программы</t>
  </si>
  <si>
    <t>Значение показателя не достигло планового значения в связи с изменением порядка предоставления межбюджетных трансфертов из федерального бюджета (предоставление трансфертов осуществляется под кассовый расход) и уменьшением объема свободных средств на счете бюджета Астраханской области</t>
  </si>
  <si>
    <t>Показатель 2.2.
Обоснование закупок товаров, работ, услуг для государственных нужд при формировании закона о бюджете Астраханской области</t>
  </si>
  <si>
    <t>да/нет</t>
  </si>
  <si>
    <t>нет</t>
  </si>
  <si>
    <t>да</t>
  </si>
  <si>
    <t xml:space="preserve"> -</t>
  </si>
  <si>
    <t>Мероприятие 1.2.1.
Проведение мониторинга оценки качества организации и осуществления бюджетного процесса и уровня открытости бюджетных данных в муниципальных образованиях Астраханской области</t>
  </si>
  <si>
    <t>Показатель 1.2.1.1.
Количество муниципальных образований Астраханской области, несвоевременно представивших информацию для проведения мониторинга оценки качества организации и осуществления бюджетного процесса и уровня открытости бюджетных данных в муниципальных образованиях Астраханской области</t>
  </si>
  <si>
    <t>Задача 5.1.
Эффективное и обоснованное оказание финансовой помощи муниципальным образованиям Астраханской области</t>
  </si>
  <si>
    <t>Цель 5. 
Создание условий для эффективного выполнения полномочий органами местного самоуправления муниципальных образований Астраханской области, поддержание их финансовой стабильности как основы для устойчивого социально-экономического развития Астраханской области</t>
  </si>
  <si>
    <t>Фактическое значение на 01.01.2017</t>
  </si>
  <si>
    <t>Показатель 3.1.1.Своевременность составления кассового плана исполнения бюджета Астраханской области в сроки, установленные постановлением министерства финансов Астраханской области от 26.02.2009 № 7-п «Об утверждении порядка составления и ведения кассового плана исполнения бюджета Астраханской области»</t>
  </si>
  <si>
    <t>6*</t>
  </si>
  <si>
    <t>* Оценка</t>
  </si>
  <si>
    <t>Показатель 5.1.
Доля расходов муниципальных районов (городских округов) Астраханской области, реализуемых в рамках муниципальных программ, в общем объеме расходов муниципальных районов (городских округов) Астраханской области</t>
  </si>
  <si>
    <t>Показатель 2.
Доля главных распорядителей бюджетных средств, имеющих оценку качества финансового менеджмента менее 24 баллов</t>
  </si>
  <si>
    <t>На рост показателя удельного веса безадресной финансовой помощи 
из федерального бюджета в общем объеме поступлений средств из федерального бюджета в 2016 году повлияло дополнительное выделение бюджету Астраханской области дотации на поддержку мер по обеспечению сбалансированности бюджетов</t>
  </si>
  <si>
    <r>
      <t xml:space="preserve">** - в связи с принятием однолетнего бюджета условно утвержденные расходы не планируются </t>
    </r>
    <r>
      <rPr>
        <sz val="11"/>
        <color rgb="FFFF0000"/>
        <rFont val="Times New Roman"/>
        <family val="1"/>
        <charset val="204"/>
      </rPr>
      <t>(отсутствуют)</t>
    </r>
    <r>
      <rPr>
        <sz val="11"/>
        <color theme="1"/>
        <rFont val="Times New Roman"/>
        <family val="1"/>
        <charset val="204"/>
      </rPr>
      <t xml:space="preserve">;
*1 - неисполнение показателя динамика поступлений средств из федерального бюджета по сравнению с соответствующим показателем предыдущего года в 2015 году, связано с  дополнительным выделением бюджету Астраханской области в 2014 году дотации на поддержку мер по обеспечению сбалансированности бюджетов, а также cубсидии на модернизацию региональных систем дошкольного образования;
*2 -заявки кассовых выплат по расходам бюджета, предоставленные ГРБС, профинансированы не в полном объеме в связи с недополучением доходов в бюджет Астраханской области;
*3 - в связи с уменьшением финансирования по расходам на закупку товаров, работ и услуг;
*4 - заявки кассовых выплат по расходам бюджета на выплату заработной платы с начислениями, предоставленные ГРБС, профинансированы не в полном объеме в связи с недополучением доходов в бюджет Астраханской области;
*5 - увеличение количества обслуживаемых лицевых счетов связано с реорганизацией учреждений и открытием лицевых счетов по вновь созданным учреждениям. Закрытие лицевых счетов реорганизуемых учреждений осуществляется после завершения финансового года;
*6 - уменьшение значения показателя говорит об улучшении качества предоставленных документов для санкционирования;
*7 - в связи с уменьшением объема свободных средств на счете бюджета и  на  счетах бюджетных и автономных учреждений;
*8 - увеличение стоимости заемных средств в результате изменений на кредитном рынке (средняя ставка кредитования за 2014 год составила 9,23%, за 2015 – 11,95%);
*9 - сокращение объема кредитов является положительным показателем и вызван замещением рыночных обязательств бюджетными кредитами;
*10 - сокращение вызвано изменением схемы предоставления средств федерального бюджета, сокращением доходов средств бюджета Астраханской области;
*11 - </t>
    </r>
    <r>
      <rPr>
        <sz val="10"/>
        <color theme="1"/>
        <rFont val="Times New Roman"/>
        <family val="1"/>
        <charset val="204"/>
      </rPr>
      <t>результаты конкурса приняты недействительными, т.к. не все ИОГВ АО приняли участие в конкурсе</t>
    </r>
    <r>
      <rPr>
        <sz val="11"/>
        <color theme="1"/>
        <rFont val="Times New Roman"/>
        <family val="1"/>
        <charset val="204"/>
      </rPr>
      <t xml:space="preserve">;
*12 - уменьшение показателя произошло за счет объединения учреждений и ликвидации учреждений;
*13 - в связи со снижением общего объема расходов бюджета Астраханской области по сравнению с 2014 годом.
</t>
    </r>
  </si>
  <si>
    <t>0,1*</t>
  </si>
  <si>
    <t>Показатель рассчитывается не позднее 45 дней после сдачи годового отчета об исполнении бюджета Астраханской области</t>
  </si>
  <si>
    <t>58*</t>
  </si>
  <si>
    <t>2*</t>
  </si>
  <si>
    <t>В связи с отсутствием результатов конкурса по итогам 2015 года рассчитать показатель не представляется возможным</t>
  </si>
  <si>
    <r>
      <t>99</t>
    </r>
    <r>
      <rPr>
        <vertAlign val="superscript"/>
        <sz val="12"/>
        <rFont val="Times New Roman"/>
        <family val="1"/>
        <charset val="204"/>
      </rPr>
      <t>*1</t>
    </r>
  </si>
  <si>
    <r>
      <t>95,4</t>
    </r>
    <r>
      <rPr>
        <vertAlign val="superscript"/>
        <sz val="12"/>
        <rFont val="Times New Roman"/>
        <family val="1"/>
        <charset val="204"/>
      </rPr>
      <t>*2</t>
    </r>
  </si>
  <si>
    <r>
      <t>38</t>
    </r>
    <r>
      <rPr>
        <vertAlign val="superscript"/>
        <sz val="12"/>
        <rFont val="Times New Roman"/>
        <family val="1"/>
        <charset val="204"/>
      </rPr>
      <t>*3</t>
    </r>
  </si>
  <si>
    <r>
      <t>99,7</t>
    </r>
    <r>
      <rPr>
        <vertAlign val="superscript"/>
        <sz val="12"/>
        <rFont val="Times New Roman"/>
        <family val="1"/>
        <charset val="204"/>
      </rPr>
      <t>*4</t>
    </r>
  </si>
  <si>
    <r>
      <t>428</t>
    </r>
    <r>
      <rPr>
        <vertAlign val="superscript"/>
        <sz val="12"/>
        <rFont val="Times New Roman"/>
        <family val="1"/>
        <charset val="204"/>
      </rPr>
      <t>*5</t>
    </r>
  </si>
  <si>
    <r>
      <t>33339</t>
    </r>
    <r>
      <rPr>
        <vertAlign val="superscript"/>
        <sz val="12"/>
        <rFont val="Times New Roman"/>
        <family val="1"/>
        <charset val="204"/>
      </rPr>
      <t>*6</t>
    </r>
  </si>
  <si>
    <r>
      <t>20,5</t>
    </r>
    <r>
      <rPr>
        <vertAlign val="superscript"/>
        <sz val="12"/>
        <rFont val="Times New Roman"/>
        <family val="1"/>
        <charset val="204"/>
      </rPr>
      <t>*7</t>
    </r>
  </si>
  <si>
    <r>
      <t>6,5</t>
    </r>
    <r>
      <rPr>
        <vertAlign val="superscript"/>
        <sz val="12"/>
        <rFont val="Times New Roman"/>
        <family val="1"/>
        <charset val="204"/>
      </rPr>
      <t>*8</t>
    </r>
  </si>
  <si>
    <r>
      <t>47</t>
    </r>
    <r>
      <rPr>
        <vertAlign val="superscript"/>
        <sz val="12"/>
        <rFont val="Times New Roman"/>
        <family val="1"/>
        <charset val="204"/>
      </rPr>
      <t>*9</t>
    </r>
  </si>
  <si>
    <r>
      <t>17,7</t>
    </r>
    <r>
      <rPr>
        <vertAlign val="superscript"/>
        <sz val="12"/>
        <rFont val="Times New Roman"/>
        <family val="1"/>
        <charset val="204"/>
      </rPr>
      <t>*10</t>
    </r>
  </si>
  <si>
    <r>
      <t xml:space="preserve"> -</t>
    </r>
    <r>
      <rPr>
        <vertAlign val="superscript"/>
        <sz val="12"/>
        <rFont val="Times New Roman"/>
        <family val="1"/>
        <charset val="204"/>
      </rPr>
      <t>*11</t>
    </r>
  </si>
  <si>
    <r>
      <t xml:space="preserve">309 </t>
    </r>
    <r>
      <rPr>
        <vertAlign val="superscript"/>
        <sz val="12"/>
        <rFont val="Times New Roman"/>
        <family val="1"/>
        <charset val="204"/>
      </rPr>
      <t>*12</t>
    </r>
  </si>
  <si>
    <r>
      <t>&lt;</t>
    </r>
    <r>
      <rPr>
        <sz val="12"/>
        <rFont val="Times New Roman"/>
        <family val="1"/>
        <charset val="204"/>
      </rPr>
      <t>1</t>
    </r>
  </si>
  <si>
    <t>На снижение показателя повлияло дополнительное выделение бюджету Астраханской области дотации на поддержку мер по обеспечению сбалансированности бюджетов</t>
  </si>
  <si>
    <t>Чаплыгин</t>
  </si>
  <si>
    <t>В связи с сокращением финансовой помощи муниципальным образования Астраханской области, предоставляемой из бюджета Астраханской области  согласно уточненному бюджету Астраханской области на 2016 год</t>
  </si>
  <si>
    <t>Определением Арбитражного суда АО  от 31.10.2016 по делу № А06-10894/2016 действие распоряжения министерства финансов АО от 13.10.2016 года № 377-р «О применении бюджетных мер принуждения к муниципальному образованию «Город Астрахань» на сумму 4,046 млн.руб. (28,6% от суммы подлежащей возмещению в бюджет АО) приостановлено до рассмотрения дела по существу (применены обеспечительные меры)</t>
  </si>
  <si>
    <r>
      <t>&lt;</t>
    </r>
    <r>
      <rPr>
        <sz val="12"/>
        <color theme="1"/>
        <rFont val="Times New Roman"/>
        <family val="1"/>
        <charset val="204"/>
      </rPr>
      <t>1</t>
    </r>
  </si>
  <si>
    <t xml:space="preserve">Увеличение количества обслуживаемых лицевых счетов связано с открытием лицевых счетов ГБУ АО "БТИ", в связи с реограницацией ГП АО "Управление технической инвентаризации" путем изменения типа учреждения на бюджетное </t>
  </si>
  <si>
    <t>В связи с отсутствием отчетных данных показатель указан на 01.12.2016 года.
Невыполнение данного показателя обусловлено увеличением недоимки в консолидированный бюджет Астраханской области вследствие неуплаты начислений по контрольной работе</t>
  </si>
  <si>
    <t xml:space="preserve">Показатель не достигнут в связи с передачей единственного подведомственного учреждения службы безопасности жизнедеятельности  и противодействия коррупции Астраханской области в ведение министерства промышленности, транспорта и природных ресурсов Астраханской области </t>
  </si>
  <si>
    <t>Показатель не достигнут в связи с уменьшением бюджетных  ассигнований бюджета Астраханской области на закупку товаров, работ и услуг для обеспечения государственных  и муниципальных нужд</t>
  </si>
  <si>
    <t>Поступление незапланированных доходов по налогу на прибыль в последние дни декабря 2016 от участников КГН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</si>
</sst>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vertical="top" wrapText="1"/>
    </xf>
    <xf numFmtId="164" fontId="1" fillId="0" borderId="13" xfId="0" applyNumberFormat="1" applyFont="1" applyFill="1" applyBorder="1" applyAlignment="1">
      <alignment vertical="top" wrapText="1"/>
    </xf>
    <xf numFmtId="164" fontId="1" fillId="0" borderId="14" xfId="0" applyNumberFormat="1" applyFont="1" applyFill="1" applyBorder="1" applyAlignment="1">
      <alignment vertical="top" wrapText="1"/>
    </xf>
    <xf numFmtId="164" fontId="1" fillId="0" borderId="15" xfId="0" applyNumberFormat="1" applyFont="1" applyFill="1" applyBorder="1" applyAlignment="1">
      <alignment vertical="top" wrapText="1"/>
    </xf>
    <xf numFmtId="164" fontId="2" fillId="0" borderId="13" xfId="0" applyNumberFormat="1" applyFont="1" applyFill="1" applyBorder="1" applyAlignment="1">
      <alignment horizontal="center" vertical="top" wrapText="1"/>
    </xf>
    <xf numFmtId="164" fontId="1" fillId="0" borderId="13" xfId="1" applyNumberFormat="1" applyFont="1" applyFill="1" applyBorder="1" applyAlignment="1">
      <alignment vertical="top" wrapText="1"/>
    </xf>
    <xf numFmtId="164" fontId="1" fillId="0" borderId="14" xfId="1" applyNumberFormat="1" applyFont="1" applyFill="1" applyBorder="1" applyAlignment="1">
      <alignment vertical="top" wrapText="1"/>
    </xf>
    <xf numFmtId="164" fontId="1" fillId="0" borderId="15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164" fontId="0" fillId="0" borderId="0" xfId="0" applyNumberFormat="1" applyFill="1"/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top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0" fontId="13" fillId="2" borderId="0" xfId="0" applyFont="1" applyFill="1"/>
    <xf numFmtId="0" fontId="1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vertical="top" wrapText="1"/>
    </xf>
    <xf numFmtId="0" fontId="17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14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3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10" fontId="0" fillId="0" borderId="0" xfId="0" applyNumberFormat="1" applyFill="1"/>
    <xf numFmtId="0" fontId="16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12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1" fillId="0" borderId="10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2" xfId="1" applyFont="1" applyFill="1" applyBorder="1" applyAlignment="1">
      <alignment vertical="top" wrapText="1"/>
    </xf>
    <xf numFmtId="0" fontId="1" fillId="0" borderId="3" xfId="1" applyFont="1" applyFill="1" applyBorder="1" applyAlignment="1">
      <alignment vertical="top" wrapText="1"/>
    </xf>
    <xf numFmtId="0" fontId="1" fillId="0" borderId="4" xfId="1" applyFont="1" applyFill="1" applyBorder="1" applyAlignment="1">
      <alignment vertical="top" wrapText="1"/>
    </xf>
    <xf numFmtId="0" fontId="1" fillId="0" borderId="5" xfId="1" applyFont="1" applyFill="1" applyBorder="1" applyAlignment="1">
      <alignment vertical="top" wrapText="1"/>
    </xf>
    <xf numFmtId="0" fontId="1" fillId="0" borderId="0" xfId="1" applyFont="1" applyFill="1" applyBorder="1" applyAlignment="1">
      <alignment vertical="top" wrapText="1"/>
    </xf>
    <xf numFmtId="0" fontId="1" fillId="0" borderId="6" xfId="1" applyFont="1" applyFill="1" applyBorder="1" applyAlignment="1">
      <alignment vertical="top" wrapText="1"/>
    </xf>
    <xf numFmtId="0" fontId="1" fillId="0" borderId="7" xfId="1" applyFont="1" applyFill="1" applyBorder="1" applyAlignment="1">
      <alignment vertical="top" wrapText="1"/>
    </xf>
    <xf numFmtId="0" fontId="1" fillId="0" borderId="8" xfId="1" applyFont="1" applyFill="1" applyBorder="1" applyAlignment="1">
      <alignment vertical="top" wrapText="1"/>
    </xf>
    <xf numFmtId="0" fontId="1" fillId="0" borderId="9" xfId="1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1" fillId="0" borderId="13" xfId="1" applyFont="1" applyFill="1" applyBorder="1" applyAlignment="1">
      <alignment vertical="top" wrapText="1"/>
    </xf>
    <xf numFmtId="0" fontId="1" fillId="0" borderId="14" xfId="1" applyFont="1" applyFill="1" applyBorder="1" applyAlignment="1">
      <alignment vertical="top" wrapText="1"/>
    </xf>
    <xf numFmtId="0" fontId="1" fillId="0" borderId="15" xfId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top"/>
    </xf>
    <xf numFmtId="0" fontId="18" fillId="2" borderId="15" xfId="0" applyFont="1" applyFill="1" applyBorder="1" applyAlignment="1">
      <alignment vertical="top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164" fontId="2" fillId="0" borderId="13" xfId="0" applyNumberFormat="1" applyFont="1" applyFill="1" applyBorder="1" applyAlignment="1">
      <alignment horizontal="center" vertical="top" wrapText="1"/>
    </xf>
    <xf numFmtId="164" fontId="2" fillId="0" borderId="15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top" wrapText="1"/>
    </xf>
    <xf numFmtId="164" fontId="7" fillId="0" borderId="13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67" Type="http://schemas.openxmlformats.org/officeDocument/2006/relationships/revisionLog" Target="revisionLog6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1E31C9A-8859-4619-A6C2-29D5FE1B59C9}" diskRevisions="1" revisionId="181" version="67">
  <header guid="{81E31C9A-8859-4619-A6C2-29D5FE1B59C9}" dateTime="2017-01-26T11:51:01" maxSheetId="4" userName="Серажитдинова Аделя Растямовна" r:id="rId67" minRId="181">
    <sheetIdMap count="3">
      <sheetId val="1"/>
      <sheetId val="2"/>
      <sheetId val="3"/>
    </sheetIdMap>
  </header>
</header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" sId="1">
    <oc r="U25" t="inlineStr">
      <is>
        <t>Поступление незапланированных доходов по налогу н прибыль в последние дни декабря 2016 от участников КГН</t>
      </is>
    </oc>
    <nc r="U25" t="inlineStr">
      <is>
        <t>Поступление незапланированных доходов по налогу на прибыль в последние дни декабря 2016 от участников КГН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tabSelected="1" view="pageBreakPreview" topLeftCell="F4" zoomScale="80" zoomScaleNormal="93" zoomScaleSheetLayoutView="70" workbookViewId="0">
      <pane ySplit="4" topLeftCell="A25" activePane="bottomLeft" state="frozen"/>
      <selection activeCell="F4" sqref="F4"/>
      <selection pane="bottomLeft" activeCell="U25" sqref="U25"/>
    </sheetView>
  </sheetViews>
  <sheetFormatPr defaultColWidth="9.140625" defaultRowHeight="15" x14ac:dyDescent="0.25"/>
  <cols>
    <col min="1" max="1" width="50.85546875" style="3" customWidth="1"/>
    <col min="2" max="2" width="12.85546875" style="31" customWidth="1"/>
    <col min="3" max="3" width="11.28515625" style="3" customWidth="1"/>
    <col min="4" max="4" width="10.85546875" style="3" customWidth="1"/>
    <col min="5" max="5" width="10.140625" style="3" customWidth="1"/>
    <col min="6" max="6" width="10.28515625" style="3" customWidth="1"/>
    <col min="7" max="7" width="9.7109375" style="3" customWidth="1"/>
    <col min="8" max="8" width="8.140625" style="3" customWidth="1"/>
    <col min="9" max="9" width="9.140625" style="3"/>
    <col min="10" max="10" width="10.7109375" style="3" customWidth="1"/>
    <col min="11" max="11" width="11" style="3" customWidth="1"/>
    <col min="12" max="15" width="9.140625" style="3"/>
    <col min="16" max="16" width="47.28515625" style="3" customWidth="1"/>
    <col min="17" max="17" width="10.7109375" style="3" customWidth="1"/>
    <col min="18" max="18" width="9.140625" style="3" customWidth="1"/>
    <col min="19" max="19" width="10.5703125" style="3" customWidth="1"/>
    <col min="20" max="20" width="11" style="37" customWidth="1"/>
    <col min="21" max="21" width="20.7109375" style="45" customWidth="1"/>
    <col min="22" max="22" width="10.85546875" style="3" customWidth="1"/>
    <col min="23" max="16384" width="9.140625" style="3"/>
  </cols>
  <sheetData>
    <row r="1" spans="1:25" ht="63.75" customHeight="1" x14ac:dyDescent="0.3">
      <c r="A1" s="68" t="s">
        <v>150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5" ht="15.75" customHeight="1" x14ac:dyDescent="0.25">
      <c r="A2" s="69" t="s">
        <v>149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5" ht="15.75" x14ac:dyDescent="0.25">
      <c r="U3" s="38" t="s">
        <v>148</v>
      </c>
    </row>
    <row r="4" spans="1:25" ht="15" customHeight="1" x14ac:dyDescent="0.25">
      <c r="A4" s="117" t="s">
        <v>15</v>
      </c>
      <c r="B4" s="121" t="s">
        <v>160</v>
      </c>
      <c r="C4" s="117" t="s">
        <v>161</v>
      </c>
      <c r="D4" s="117" t="s">
        <v>169</v>
      </c>
      <c r="E4" s="117"/>
      <c r="F4" s="117" t="s">
        <v>162</v>
      </c>
      <c r="G4" s="117"/>
      <c r="H4" s="117"/>
      <c r="I4" s="117"/>
      <c r="J4" s="117"/>
      <c r="K4" s="117"/>
      <c r="L4" s="117"/>
      <c r="M4" s="117"/>
      <c r="N4" s="117"/>
      <c r="O4" s="117"/>
      <c r="P4" s="117" t="s">
        <v>166</v>
      </c>
      <c r="Q4" s="117" t="s">
        <v>16</v>
      </c>
      <c r="R4" s="117" t="s">
        <v>17</v>
      </c>
      <c r="S4" s="117" t="s">
        <v>18</v>
      </c>
      <c r="T4" s="119" t="s">
        <v>180</v>
      </c>
      <c r="U4" s="118" t="s">
        <v>19</v>
      </c>
    </row>
    <row r="5" spans="1:25" ht="61.5" customHeight="1" x14ac:dyDescent="0.25">
      <c r="A5" s="117"/>
      <c r="B5" s="122"/>
      <c r="C5" s="117"/>
      <c r="D5" s="117"/>
      <c r="E5" s="117"/>
      <c r="F5" s="117" t="s">
        <v>163</v>
      </c>
      <c r="G5" s="117"/>
      <c r="H5" s="124" t="s">
        <v>164</v>
      </c>
      <c r="I5" s="125"/>
      <c r="J5" s="117" t="s">
        <v>20</v>
      </c>
      <c r="K5" s="117"/>
      <c r="L5" s="117" t="s">
        <v>21</v>
      </c>
      <c r="M5" s="117"/>
      <c r="N5" s="117" t="s">
        <v>165</v>
      </c>
      <c r="O5" s="117"/>
      <c r="P5" s="117"/>
      <c r="Q5" s="117"/>
      <c r="R5" s="117"/>
      <c r="S5" s="117"/>
      <c r="T5" s="119"/>
      <c r="U5" s="118"/>
    </row>
    <row r="6" spans="1:25" ht="73.5" customHeight="1" x14ac:dyDescent="0.25">
      <c r="A6" s="117"/>
      <c r="B6" s="123"/>
      <c r="C6" s="117"/>
      <c r="D6" s="4" t="s">
        <v>22</v>
      </c>
      <c r="E6" s="4" t="s">
        <v>23</v>
      </c>
      <c r="F6" s="4" t="s">
        <v>22</v>
      </c>
      <c r="G6" s="4" t="s">
        <v>23</v>
      </c>
      <c r="H6" s="7" t="s">
        <v>22</v>
      </c>
      <c r="I6" s="7" t="s">
        <v>23</v>
      </c>
      <c r="J6" s="4" t="s">
        <v>22</v>
      </c>
      <c r="K6" s="4" t="s">
        <v>23</v>
      </c>
      <c r="L6" s="4" t="s">
        <v>22</v>
      </c>
      <c r="M6" s="4" t="s">
        <v>23</v>
      </c>
      <c r="N6" s="4" t="s">
        <v>22</v>
      </c>
      <c r="O6" s="4" t="s">
        <v>23</v>
      </c>
      <c r="P6" s="117"/>
      <c r="Q6" s="117"/>
      <c r="R6" s="117"/>
      <c r="S6" s="117"/>
      <c r="T6" s="119"/>
      <c r="U6" s="118"/>
    </row>
    <row r="7" spans="1:25" x14ac:dyDescent="0.25">
      <c r="A7" s="4">
        <v>1</v>
      </c>
      <c r="B7" s="32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7">
        <v>8</v>
      </c>
      <c r="I7" s="7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34">
        <v>19</v>
      </c>
      <c r="T7" s="39">
        <v>20</v>
      </c>
      <c r="U7" s="40">
        <v>21</v>
      </c>
    </row>
    <row r="8" spans="1:25" ht="81.75" customHeight="1" x14ac:dyDescent="0.25">
      <c r="A8" s="105" t="s">
        <v>24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8" t="s">
        <v>25</v>
      </c>
      <c r="Q8" s="9" t="s">
        <v>0</v>
      </c>
      <c r="R8" s="53">
        <v>98.7</v>
      </c>
      <c r="S8" s="53">
        <v>96.2</v>
      </c>
      <c r="T8" s="56">
        <v>98.5</v>
      </c>
      <c r="U8" s="41"/>
      <c r="W8" s="3" t="s">
        <v>151</v>
      </c>
      <c r="X8" s="5">
        <f>T8/S8</f>
        <v>1.0239085239085239</v>
      </c>
      <c r="Y8" s="3">
        <v>1</v>
      </c>
    </row>
    <row r="9" spans="1:25" ht="63" customHeight="1" x14ac:dyDescent="0.25">
      <c r="A9" s="70" t="s">
        <v>26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2"/>
      <c r="P9" s="8" t="s">
        <v>27</v>
      </c>
      <c r="Q9" s="9" t="s">
        <v>0</v>
      </c>
      <c r="R9" s="53">
        <v>95.7</v>
      </c>
      <c r="S9" s="53">
        <v>85</v>
      </c>
      <c r="T9" s="57">
        <v>93.2</v>
      </c>
      <c r="U9" s="42"/>
      <c r="V9" s="3" t="s">
        <v>133</v>
      </c>
      <c r="W9" s="3" t="s">
        <v>151</v>
      </c>
      <c r="X9" s="5">
        <f t="shared" ref="X9:X23" si="0">T9/S9</f>
        <v>1.0964705882352941</v>
      </c>
      <c r="Y9" s="3">
        <v>2</v>
      </c>
    </row>
    <row r="10" spans="1:25" ht="18.75" customHeight="1" x14ac:dyDescent="0.25">
      <c r="A10" s="70" t="s">
        <v>1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2"/>
      <c r="P10" s="8"/>
      <c r="Q10" s="9"/>
      <c r="R10" s="53"/>
      <c r="S10" s="53"/>
      <c r="T10" s="56"/>
      <c r="U10" s="41"/>
      <c r="X10" s="5"/>
    </row>
    <row r="11" spans="1:25" ht="127.5" customHeight="1" x14ac:dyDescent="0.25">
      <c r="A11" s="73" t="s">
        <v>28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5"/>
      <c r="P11" s="8" t="s">
        <v>29</v>
      </c>
      <c r="Q11" s="9" t="s">
        <v>0</v>
      </c>
      <c r="R11" s="53">
        <v>83.8</v>
      </c>
      <c r="S11" s="53">
        <v>81.8</v>
      </c>
      <c r="T11" s="56">
        <v>76.7</v>
      </c>
      <c r="U11" s="63" t="s">
        <v>206</v>
      </c>
      <c r="V11" s="3" t="s">
        <v>133</v>
      </c>
      <c r="W11" s="3" t="s">
        <v>151</v>
      </c>
      <c r="X11" s="5">
        <f t="shared" si="0"/>
        <v>0.93765281173594139</v>
      </c>
      <c r="Y11" s="3">
        <v>3</v>
      </c>
    </row>
    <row r="12" spans="1:25" ht="66.75" customHeight="1" x14ac:dyDescent="0.25">
      <c r="A12" s="76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8"/>
      <c r="P12" s="8" t="s">
        <v>30</v>
      </c>
      <c r="Q12" s="9" t="s">
        <v>0</v>
      </c>
      <c r="R12" s="53" t="s">
        <v>156</v>
      </c>
      <c r="S12" s="53">
        <v>5.9</v>
      </c>
      <c r="T12" s="57">
        <v>5.9</v>
      </c>
      <c r="U12" s="42"/>
      <c r="V12" s="3" t="s">
        <v>133</v>
      </c>
      <c r="W12" s="3" t="s">
        <v>152</v>
      </c>
      <c r="X12" s="5">
        <f>S12/T12</f>
        <v>1</v>
      </c>
      <c r="Y12" s="3">
        <v>4</v>
      </c>
    </row>
    <row r="13" spans="1:25" ht="47.25" x14ac:dyDescent="0.25">
      <c r="A13" s="70" t="s">
        <v>31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2"/>
      <c r="P13" s="8" t="s">
        <v>32</v>
      </c>
      <c r="Q13" s="9" t="s">
        <v>0</v>
      </c>
      <c r="R13" s="53">
        <v>92.8</v>
      </c>
      <c r="S13" s="53">
        <v>100</v>
      </c>
      <c r="T13" s="56">
        <v>108.4</v>
      </c>
      <c r="U13" s="42"/>
      <c r="V13" s="3" t="s">
        <v>133</v>
      </c>
      <c r="W13" s="3" t="s">
        <v>151</v>
      </c>
      <c r="X13" s="5">
        <f t="shared" si="0"/>
        <v>1.0840000000000001</v>
      </c>
      <c r="Y13" s="3">
        <v>5</v>
      </c>
    </row>
    <row r="14" spans="1:25" ht="88.5" customHeight="1" x14ac:dyDescent="0.25">
      <c r="A14" s="8" t="s">
        <v>33</v>
      </c>
      <c r="B14" s="21"/>
      <c r="C14" s="11"/>
      <c r="D14" s="11"/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8" t="s">
        <v>34</v>
      </c>
      <c r="Q14" s="9" t="s">
        <v>2</v>
      </c>
      <c r="R14" s="53">
        <v>12</v>
      </c>
      <c r="S14" s="53">
        <v>12</v>
      </c>
      <c r="T14" s="58">
        <v>12</v>
      </c>
      <c r="U14" s="41"/>
      <c r="V14" s="3" t="s">
        <v>133</v>
      </c>
      <c r="W14" s="3" t="s">
        <v>151</v>
      </c>
      <c r="X14" s="5">
        <f t="shared" si="0"/>
        <v>1</v>
      </c>
      <c r="Y14" s="3">
        <v>6</v>
      </c>
    </row>
    <row r="15" spans="1:25" ht="153" x14ac:dyDescent="0.25">
      <c r="A15" s="70" t="s">
        <v>35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2"/>
      <c r="P15" s="8" t="s">
        <v>36</v>
      </c>
      <c r="Q15" s="9" t="s">
        <v>0</v>
      </c>
      <c r="R15" s="53">
        <v>96.4</v>
      </c>
      <c r="S15" s="53">
        <v>96.8</v>
      </c>
      <c r="T15" s="56">
        <v>93.8</v>
      </c>
      <c r="U15" s="52" t="s">
        <v>212</v>
      </c>
      <c r="V15" s="3" t="s">
        <v>133</v>
      </c>
      <c r="W15" s="1" t="s">
        <v>151</v>
      </c>
      <c r="X15" s="5">
        <v>1</v>
      </c>
      <c r="Y15" s="3">
        <v>7</v>
      </c>
    </row>
    <row r="16" spans="1:25" ht="63" x14ac:dyDescent="0.25">
      <c r="A16" s="114" t="s">
        <v>37</v>
      </c>
      <c r="B16" s="22"/>
      <c r="C16" s="105"/>
      <c r="D16" s="105"/>
      <c r="E16" s="105"/>
      <c r="F16" s="113"/>
      <c r="G16" s="113"/>
      <c r="H16" s="91"/>
      <c r="I16" s="91"/>
      <c r="J16" s="113"/>
      <c r="K16" s="113"/>
      <c r="L16" s="113"/>
      <c r="M16" s="113"/>
      <c r="N16" s="126"/>
      <c r="O16" s="126"/>
      <c r="P16" s="8" t="s">
        <v>38</v>
      </c>
      <c r="Q16" s="9" t="s">
        <v>3</v>
      </c>
      <c r="R16" s="53">
        <v>1</v>
      </c>
      <c r="S16" s="53">
        <v>1</v>
      </c>
      <c r="T16" s="62">
        <v>1</v>
      </c>
      <c r="U16" s="41"/>
      <c r="V16" s="3" t="s">
        <v>133</v>
      </c>
      <c r="W16" s="3" t="s">
        <v>151</v>
      </c>
      <c r="X16" s="5">
        <f t="shared" si="0"/>
        <v>1</v>
      </c>
      <c r="Y16" s="3">
        <v>8</v>
      </c>
    </row>
    <row r="17" spans="1:27" ht="63" x14ac:dyDescent="0.25">
      <c r="A17" s="115"/>
      <c r="B17" s="23"/>
      <c r="C17" s="105"/>
      <c r="D17" s="105"/>
      <c r="E17" s="105"/>
      <c r="F17" s="113"/>
      <c r="G17" s="113"/>
      <c r="H17" s="92"/>
      <c r="I17" s="92"/>
      <c r="J17" s="113"/>
      <c r="K17" s="113"/>
      <c r="L17" s="113"/>
      <c r="M17" s="113"/>
      <c r="N17" s="127"/>
      <c r="O17" s="127"/>
      <c r="P17" s="8" t="s">
        <v>39</v>
      </c>
      <c r="Q17" s="9" t="s">
        <v>4</v>
      </c>
      <c r="R17" s="53">
        <v>12</v>
      </c>
      <c r="S17" s="53">
        <v>12</v>
      </c>
      <c r="T17" s="58">
        <v>12</v>
      </c>
      <c r="U17" s="41"/>
      <c r="V17" s="3" t="s">
        <v>133</v>
      </c>
      <c r="W17" s="3" t="s">
        <v>151</v>
      </c>
      <c r="X17" s="5">
        <f t="shared" si="0"/>
        <v>1</v>
      </c>
      <c r="Y17" s="3">
        <v>9</v>
      </c>
    </row>
    <row r="18" spans="1:27" ht="47.25" x14ac:dyDescent="0.25">
      <c r="A18" s="115"/>
      <c r="B18" s="23"/>
      <c r="C18" s="105"/>
      <c r="D18" s="105"/>
      <c r="E18" s="105"/>
      <c r="F18" s="113"/>
      <c r="G18" s="113"/>
      <c r="H18" s="92"/>
      <c r="I18" s="92"/>
      <c r="J18" s="113"/>
      <c r="K18" s="113"/>
      <c r="L18" s="113"/>
      <c r="M18" s="113"/>
      <c r="N18" s="127"/>
      <c r="O18" s="127"/>
      <c r="P18" s="8" t="s">
        <v>40</v>
      </c>
      <c r="Q18" s="9" t="s">
        <v>2</v>
      </c>
      <c r="R18" s="53">
        <v>12</v>
      </c>
      <c r="S18" s="53">
        <v>12</v>
      </c>
      <c r="T18" s="58">
        <v>12</v>
      </c>
      <c r="U18" s="41"/>
      <c r="V18" s="3" t="s">
        <v>133</v>
      </c>
      <c r="W18" s="3" t="s">
        <v>151</v>
      </c>
      <c r="X18" s="5">
        <f t="shared" si="0"/>
        <v>1</v>
      </c>
      <c r="Y18" s="3">
        <v>10</v>
      </c>
    </row>
    <row r="19" spans="1:27" ht="47.25" x14ac:dyDescent="0.25">
      <c r="A19" s="116"/>
      <c r="B19" s="24"/>
      <c r="C19" s="105"/>
      <c r="D19" s="105"/>
      <c r="E19" s="105"/>
      <c r="F19" s="113"/>
      <c r="G19" s="113"/>
      <c r="H19" s="93"/>
      <c r="I19" s="93"/>
      <c r="J19" s="113"/>
      <c r="K19" s="113"/>
      <c r="L19" s="113"/>
      <c r="M19" s="113"/>
      <c r="N19" s="127"/>
      <c r="O19" s="127"/>
      <c r="P19" s="8" t="s">
        <v>41</v>
      </c>
      <c r="Q19" s="9" t="s">
        <v>4</v>
      </c>
      <c r="R19" s="53">
        <v>100</v>
      </c>
      <c r="S19" s="53">
        <v>100</v>
      </c>
      <c r="T19" s="58">
        <v>100</v>
      </c>
      <c r="U19" s="41"/>
      <c r="V19" s="3" t="s">
        <v>133</v>
      </c>
      <c r="W19" s="3" t="s">
        <v>151</v>
      </c>
      <c r="X19" s="5">
        <f t="shared" si="0"/>
        <v>1</v>
      </c>
      <c r="Y19" s="3">
        <v>11</v>
      </c>
    </row>
    <row r="20" spans="1:27" ht="81" customHeight="1" x14ac:dyDescent="0.25">
      <c r="A20" s="70" t="s">
        <v>42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2"/>
      <c r="P20" s="8" t="s">
        <v>43</v>
      </c>
      <c r="Q20" s="9" t="s">
        <v>0</v>
      </c>
      <c r="R20" s="53">
        <v>0</v>
      </c>
      <c r="S20" s="53">
        <v>0.01</v>
      </c>
      <c r="T20" s="58">
        <v>7.9999999999999996E-6</v>
      </c>
      <c r="U20" s="42"/>
      <c r="V20" s="3" t="s">
        <v>134</v>
      </c>
      <c r="W20" s="3" t="s">
        <v>152</v>
      </c>
      <c r="X20" s="5">
        <v>1</v>
      </c>
      <c r="Y20" s="3">
        <v>12</v>
      </c>
    </row>
    <row r="21" spans="1:27" ht="63" x14ac:dyDescent="0.25">
      <c r="A21" s="8" t="s">
        <v>44</v>
      </c>
      <c r="B21" s="21"/>
      <c r="C21" s="11"/>
      <c r="D21" s="11"/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8" t="s">
        <v>45</v>
      </c>
      <c r="Q21" s="9" t="s">
        <v>5</v>
      </c>
      <c r="R21" s="53">
        <v>0</v>
      </c>
      <c r="S21" s="53">
        <v>328</v>
      </c>
      <c r="T21" s="58">
        <v>260</v>
      </c>
      <c r="U21" s="42"/>
      <c r="V21" s="3" t="s">
        <v>134</v>
      </c>
      <c r="W21" s="3" t="s">
        <v>152</v>
      </c>
      <c r="X21" s="5">
        <v>1</v>
      </c>
      <c r="Y21" s="3">
        <v>13</v>
      </c>
    </row>
    <row r="22" spans="1:27" ht="65.25" customHeight="1" x14ac:dyDescent="0.25">
      <c r="A22" s="8" t="s">
        <v>46</v>
      </c>
      <c r="B22" s="21"/>
      <c r="C22" s="11"/>
      <c r="D22" s="11"/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8" t="s">
        <v>47</v>
      </c>
      <c r="Q22" s="9" t="s">
        <v>4</v>
      </c>
      <c r="R22" s="53">
        <v>68</v>
      </c>
      <c r="S22" s="53">
        <v>430</v>
      </c>
      <c r="T22" s="58">
        <f>168+47+56</f>
        <v>271</v>
      </c>
      <c r="U22" s="42"/>
      <c r="V22" s="3" t="s">
        <v>134</v>
      </c>
      <c r="W22" s="3" t="s">
        <v>152</v>
      </c>
      <c r="X22" s="5">
        <f>S22/T22</f>
        <v>1.5867158671586716</v>
      </c>
      <c r="Y22" s="3">
        <v>14</v>
      </c>
    </row>
    <row r="23" spans="1:27" ht="82.5" customHeight="1" x14ac:dyDescent="0.25">
      <c r="A23" s="70" t="s">
        <v>48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2"/>
      <c r="P23" s="8" t="s">
        <v>49</v>
      </c>
      <c r="Q23" s="9" t="s">
        <v>0</v>
      </c>
      <c r="R23" s="53" t="s">
        <v>193</v>
      </c>
      <c r="S23" s="53">
        <v>105</v>
      </c>
      <c r="T23" s="56">
        <v>132.80000000000001</v>
      </c>
      <c r="U23" s="42" t="s">
        <v>153</v>
      </c>
      <c r="V23" s="3" t="s">
        <v>133</v>
      </c>
      <c r="W23" s="3" t="s">
        <v>151</v>
      </c>
      <c r="X23" s="5">
        <f t="shared" si="0"/>
        <v>1.264761904761905</v>
      </c>
      <c r="Y23" s="3">
        <v>15</v>
      </c>
      <c r="AA23" s="3">
        <f>9049317.4/6815968.2*100</f>
        <v>132.76642634570976</v>
      </c>
    </row>
    <row r="24" spans="1:27" ht="216.75" x14ac:dyDescent="0.25">
      <c r="A24" s="8" t="s">
        <v>50</v>
      </c>
      <c r="B24" s="21"/>
      <c r="C24" s="11"/>
      <c r="D24" s="11"/>
      <c r="E24" s="1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8" t="s">
        <v>51</v>
      </c>
      <c r="Q24" s="9" t="s">
        <v>0</v>
      </c>
      <c r="R24" s="53">
        <v>43.3</v>
      </c>
      <c r="S24" s="53">
        <v>19.5</v>
      </c>
      <c r="T24" s="56">
        <v>64.5</v>
      </c>
      <c r="U24" s="63" t="s">
        <v>186</v>
      </c>
      <c r="V24" s="3" t="s">
        <v>133</v>
      </c>
      <c r="W24" s="3" t="s">
        <v>151</v>
      </c>
      <c r="X24" s="5">
        <f>T24/S24</f>
        <v>3.3076923076923075</v>
      </c>
      <c r="Y24" s="3">
        <v>16</v>
      </c>
      <c r="AA24" s="54">
        <f>5833528.5/9049317.4</f>
        <v>0.64463740657389246</v>
      </c>
    </row>
    <row r="25" spans="1:27" ht="84.75" customHeight="1" x14ac:dyDescent="0.25">
      <c r="A25" s="73" t="s">
        <v>52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5"/>
      <c r="P25" s="8" t="s">
        <v>53</v>
      </c>
      <c r="Q25" s="9" t="s">
        <v>0</v>
      </c>
      <c r="R25" s="53">
        <v>1.4</v>
      </c>
      <c r="S25" s="53">
        <v>2</v>
      </c>
      <c r="T25" s="56">
        <v>5</v>
      </c>
      <c r="U25" s="52" t="s">
        <v>215</v>
      </c>
      <c r="V25" s="3" t="s">
        <v>133</v>
      </c>
      <c r="W25" s="3" t="s">
        <v>152</v>
      </c>
      <c r="X25" s="5">
        <f>S25/T25</f>
        <v>0.4</v>
      </c>
      <c r="Y25" s="3">
        <v>17</v>
      </c>
    </row>
    <row r="26" spans="1:27" ht="78.75" x14ac:dyDescent="0.25">
      <c r="A26" s="79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1"/>
      <c r="P26" s="8" t="s">
        <v>171</v>
      </c>
      <c r="Q26" s="9" t="s">
        <v>172</v>
      </c>
      <c r="R26" s="53" t="s">
        <v>173</v>
      </c>
      <c r="S26" s="53" t="s">
        <v>174</v>
      </c>
      <c r="T26" s="56" t="s">
        <v>174</v>
      </c>
      <c r="U26" s="41"/>
      <c r="V26" s="3" t="s">
        <v>135</v>
      </c>
      <c r="W26" s="3" t="s">
        <v>151</v>
      </c>
      <c r="X26" s="5" t="e">
        <f>T26/S26</f>
        <v>#VALUE!</v>
      </c>
      <c r="Y26" s="3">
        <v>18</v>
      </c>
    </row>
    <row r="27" spans="1:27" ht="192.75" customHeight="1" x14ac:dyDescent="0.25">
      <c r="A27" s="73" t="s">
        <v>54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8" t="s">
        <v>55</v>
      </c>
      <c r="Q27" s="9" t="s">
        <v>6</v>
      </c>
      <c r="R27" s="53">
        <v>1</v>
      </c>
      <c r="S27" s="53">
        <v>1</v>
      </c>
      <c r="T27" s="56">
        <v>1</v>
      </c>
      <c r="U27" s="41"/>
      <c r="V27" s="6" t="s">
        <v>136</v>
      </c>
      <c r="W27" s="3" t="s">
        <v>151</v>
      </c>
      <c r="X27" s="5">
        <f>T27/S27</f>
        <v>1</v>
      </c>
      <c r="Y27" s="3">
        <v>19</v>
      </c>
    </row>
    <row r="28" spans="1:27" ht="122.25" customHeight="1" x14ac:dyDescent="0.25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8"/>
      <c r="P28" s="8" t="s">
        <v>56</v>
      </c>
      <c r="Q28" s="9" t="s">
        <v>7</v>
      </c>
      <c r="R28" s="53">
        <v>0</v>
      </c>
      <c r="S28" s="53">
        <v>0</v>
      </c>
      <c r="T28" s="56">
        <v>0</v>
      </c>
      <c r="U28" s="42"/>
      <c r="V28" s="6" t="s">
        <v>136</v>
      </c>
      <c r="W28" s="3" t="s">
        <v>152</v>
      </c>
      <c r="X28" s="3">
        <v>1</v>
      </c>
      <c r="Y28" s="3">
        <v>20</v>
      </c>
    </row>
    <row r="29" spans="1:27" ht="189.75" customHeight="1" x14ac:dyDescent="0.25">
      <c r="A29" s="114" t="s">
        <v>57</v>
      </c>
      <c r="B29" s="25">
        <v>84651</v>
      </c>
      <c r="C29" s="108">
        <v>84261</v>
      </c>
      <c r="D29" s="25">
        <v>82252.100000000006</v>
      </c>
      <c r="E29" s="35">
        <v>81319.7</v>
      </c>
      <c r="F29" s="107">
        <v>0</v>
      </c>
      <c r="G29" s="107">
        <v>0</v>
      </c>
      <c r="H29" s="13"/>
      <c r="I29" s="13"/>
      <c r="J29" s="48">
        <v>82252.100000000006</v>
      </c>
      <c r="K29" s="48">
        <v>81319.7</v>
      </c>
      <c r="L29" s="107"/>
      <c r="M29" s="107"/>
      <c r="N29" s="108"/>
      <c r="O29" s="108"/>
      <c r="P29" s="8" t="s">
        <v>58</v>
      </c>
      <c r="Q29" s="9" t="s">
        <v>59</v>
      </c>
      <c r="R29" s="53">
        <v>1</v>
      </c>
      <c r="S29" s="53">
        <v>7</v>
      </c>
      <c r="T29" s="53">
        <v>1</v>
      </c>
      <c r="U29" s="42"/>
      <c r="V29" s="3" t="s">
        <v>137</v>
      </c>
      <c r="W29" s="3" t="s">
        <v>152</v>
      </c>
      <c r="X29" s="3">
        <f>S29/T29</f>
        <v>7</v>
      </c>
      <c r="Y29" s="3">
        <v>21</v>
      </c>
    </row>
    <row r="30" spans="1:27" ht="210" customHeight="1" x14ac:dyDescent="0.25">
      <c r="A30" s="115"/>
      <c r="B30" s="23"/>
      <c r="C30" s="112"/>
      <c r="D30" s="14"/>
      <c r="E30" s="14"/>
      <c r="F30" s="107"/>
      <c r="G30" s="107"/>
      <c r="H30" s="14"/>
      <c r="I30" s="14"/>
      <c r="J30" s="48"/>
      <c r="K30" s="48"/>
      <c r="L30" s="107"/>
      <c r="M30" s="107"/>
      <c r="N30" s="112"/>
      <c r="O30" s="112"/>
      <c r="P30" s="8" t="s">
        <v>60</v>
      </c>
      <c r="Q30" s="9" t="s">
        <v>61</v>
      </c>
      <c r="R30" s="53">
        <v>5</v>
      </c>
      <c r="S30" s="53">
        <v>5</v>
      </c>
      <c r="T30" s="53">
        <v>5</v>
      </c>
      <c r="U30" s="41"/>
      <c r="W30" s="3" t="s">
        <v>152</v>
      </c>
      <c r="X30" s="3">
        <f>S30/T30</f>
        <v>1</v>
      </c>
      <c r="Y30" s="3">
        <v>22</v>
      </c>
    </row>
    <row r="31" spans="1:27" ht="180.75" customHeight="1" x14ac:dyDescent="0.25">
      <c r="A31" s="116"/>
      <c r="B31" s="24"/>
      <c r="C31" s="109"/>
      <c r="D31" s="15"/>
      <c r="E31" s="15"/>
      <c r="F31" s="107"/>
      <c r="G31" s="107"/>
      <c r="H31" s="15"/>
      <c r="I31" s="15"/>
      <c r="J31" s="48"/>
      <c r="K31" s="48"/>
      <c r="L31" s="107"/>
      <c r="M31" s="107"/>
      <c r="N31" s="109"/>
      <c r="O31" s="109"/>
      <c r="P31" s="8" t="s">
        <v>138</v>
      </c>
      <c r="Q31" s="9" t="s">
        <v>0</v>
      </c>
      <c r="R31" s="53">
        <v>100</v>
      </c>
      <c r="S31" s="53">
        <v>100</v>
      </c>
      <c r="T31" s="56">
        <v>100</v>
      </c>
      <c r="U31" s="41"/>
      <c r="V31" s="3" t="s">
        <v>135</v>
      </c>
      <c r="W31" s="3" t="s">
        <v>151</v>
      </c>
      <c r="X31" s="3">
        <f>T31/S31</f>
        <v>1</v>
      </c>
      <c r="Y31" s="3">
        <v>23</v>
      </c>
    </row>
    <row r="32" spans="1:27" ht="88.5" customHeight="1" x14ac:dyDescent="0.25">
      <c r="A32" s="73" t="s">
        <v>62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8" t="s">
        <v>63</v>
      </c>
      <c r="Q32" s="9" t="s">
        <v>0</v>
      </c>
      <c r="R32" s="53">
        <v>95.6</v>
      </c>
      <c r="S32" s="53">
        <v>94.4</v>
      </c>
      <c r="T32" s="56">
        <v>95.4</v>
      </c>
      <c r="U32" s="41"/>
      <c r="V32" s="3" t="s">
        <v>135</v>
      </c>
      <c r="W32" s="3" t="s">
        <v>151</v>
      </c>
      <c r="X32" s="3">
        <f>T32/S32</f>
        <v>1.0105932203389831</v>
      </c>
      <c r="Y32" s="3">
        <v>24</v>
      </c>
    </row>
    <row r="33" spans="1:25" ht="49.5" customHeight="1" x14ac:dyDescent="0.25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8"/>
      <c r="P33" s="8" t="s">
        <v>64</v>
      </c>
      <c r="Q33" s="9" t="s">
        <v>0</v>
      </c>
      <c r="R33" s="53" t="s">
        <v>194</v>
      </c>
      <c r="S33" s="53">
        <v>100</v>
      </c>
      <c r="T33" s="56">
        <v>100</v>
      </c>
      <c r="U33" s="42"/>
      <c r="V33" s="3" t="s">
        <v>139</v>
      </c>
      <c r="W33" s="3" t="s">
        <v>151</v>
      </c>
      <c r="X33" s="3">
        <f>T33/S33</f>
        <v>1</v>
      </c>
      <c r="Y33" s="3">
        <v>25</v>
      </c>
    </row>
    <row r="34" spans="1:25" ht="255" x14ac:dyDescent="0.25">
      <c r="A34" s="79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1"/>
      <c r="P34" s="8" t="s">
        <v>65</v>
      </c>
      <c r="Q34" s="9" t="s">
        <v>0</v>
      </c>
      <c r="R34" s="53">
        <v>92.4</v>
      </c>
      <c r="S34" s="53">
        <v>81.5</v>
      </c>
      <c r="T34" s="56">
        <v>57.7</v>
      </c>
      <c r="U34" s="52" t="s">
        <v>209</v>
      </c>
      <c r="V34" s="3" t="s">
        <v>140</v>
      </c>
      <c r="W34" s="3" t="s">
        <v>151</v>
      </c>
      <c r="X34" s="3">
        <f>T34/S34</f>
        <v>0.70797546012269941</v>
      </c>
      <c r="Y34" s="3">
        <v>26</v>
      </c>
    </row>
    <row r="35" spans="1:25" ht="145.5" customHeight="1" x14ac:dyDescent="0.25">
      <c r="A35" s="82" t="s">
        <v>66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4"/>
      <c r="P35" s="61" t="s">
        <v>181</v>
      </c>
      <c r="Q35" s="9" t="s">
        <v>68</v>
      </c>
      <c r="R35" s="53">
        <v>1</v>
      </c>
      <c r="S35" s="53">
        <v>1</v>
      </c>
      <c r="T35" s="56">
        <v>1</v>
      </c>
      <c r="U35" s="41"/>
      <c r="V35" s="3" t="s">
        <v>139</v>
      </c>
      <c r="W35" s="3" t="s">
        <v>151</v>
      </c>
      <c r="X35" s="3">
        <f t="shared" ref="X35:X80" si="1">T35/S35</f>
        <v>1</v>
      </c>
      <c r="Y35" s="3">
        <v>27</v>
      </c>
    </row>
    <row r="36" spans="1:25" ht="127.5" x14ac:dyDescent="0.25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7"/>
      <c r="P36" s="50" t="s">
        <v>67</v>
      </c>
      <c r="Q36" s="9" t="s">
        <v>0</v>
      </c>
      <c r="R36" s="53" t="s">
        <v>195</v>
      </c>
      <c r="S36" s="53">
        <v>41</v>
      </c>
      <c r="T36" s="56">
        <v>35.200000000000003</v>
      </c>
      <c r="U36" s="66" t="s">
        <v>214</v>
      </c>
      <c r="V36" s="3" t="s">
        <v>141</v>
      </c>
      <c r="W36" s="3" t="s">
        <v>151</v>
      </c>
      <c r="X36" s="3">
        <f t="shared" si="1"/>
        <v>0.85853658536585375</v>
      </c>
      <c r="Y36" s="3">
        <v>28</v>
      </c>
    </row>
    <row r="37" spans="1:25" ht="66" customHeight="1" x14ac:dyDescent="0.25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7"/>
      <c r="P37" s="50" t="s">
        <v>69</v>
      </c>
      <c r="Q37" s="9" t="s">
        <v>0</v>
      </c>
      <c r="R37" s="53" t="s">
        <v>196</v>
      </c>
      <c r="S37" s="53">
        <v>100</v>
      </c>
      <c r="T37" s="56">
        <v>100</v>
      </c>
      <c r="U37" s="42"/>
      <c r="V37" s="3" t="s">
        <v>139</v>
      </c>
      <c r="W37" s="3" t="s">
        <v>151</v>
      </c>
      <c r="X37" s="3">
        <f t="shared" si="1"/>
        <v>1</v>
      </c>
      <c r="Y37" s="3">
        <v>29</v>
      </c>
    </row>
    <row r="38" spans="1:25" ht="63" x14ac:dyDescent="0.25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  <c r="P38" s="50" t="s">
        <v>70</v>
      </c>
      <c r="Q38" s="9" t="s">
        <v>0</v>
      </c>
      <c r="R38" s="53">
        <v>100</v>
      </c>
      <c r="S38" s="53">
        <v>100</v>
      </c>
      <c r="T38" s="56">
        <v>100</v>
      </c>
      <c r="U38" s="41"/>
      <c r="V38" s="3" t="s">
        <v>139</v>
      </c>
      <c r="W38" s="3" t="s">
        <v>151</v>
      </c>
      <c r="X38" s="3">
        <f t="shared" si="1"/>
        <v>1</v>
      </c>
      <c r="Y38" s="3">
        <v>30</v>
      </c>
    </row>
    <row r="39" spans="1:25" ht="47.25" x14ac:dyDescent="0.25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90"/>
      <c r="P39" s="8" t="s">
        <v>71</v>
      </c>
      <c r="Q39" s="9" t="s">
        <v>0</v>
      </c>
      <c r="R39" s="53">
        <v>99</v>
      </c>
      <c r="S39" s="53">
        <v>99</v>
      </c>
      <c r="T39" s="56">
        <v>99</v>
      </c>
      <c r="U39" s="41"/>
      <c r="V39" s="3" t="s">
        <v>134</v>
      </c>
      <c r="W39" s="3" t="s">
        <v>151</v>
      </c>
      <c r="X39" s="3">
        <f t="shared" si="1"/>
        <v>1</v>
      </c>
      <c r="Y39" s="3">
        <v>31</v>
      </c>
    </row>
    <row r="40" spans="1:25" ht="219.75" customHeight="1" x14ac:dyDescent="0.25">
      <c r="A40" s="94" t="s">
        <v>72</v>
      </c>
      <c r="B40" s="26"/>
      <c r="C40" s="97"/>
      <c r="D40" s="97"/>
      <c r="E40" s="97"/>
      <c r="F40" s="98"/>
      <c r="G40" s="98"/>
      <c r="H40" s="91"/>
      <c r="I40" s="91"/>
      <c r="J40" s="98"/>
      <c r="K40" s="98"/>
      <c r="L40" s="98"/>
      <c r="M40" s="98"/>
      <c r="N40" s="91"/>
      <c r="O40" s="91"/>
      <c r="P40" s="8" t="s">
        <v>73</v>
      </c>
      <c r="Q40" s="9" t="s">
        <v>4</v>
      </c>
      <c r="R40" s="53">
        <v>17</v>
      </c>
      <c r="S40" s="53">
        <v>17</v>
      </c>
      <c r="T40" s="56">
        <v>16</v>
      </c>
      <c r="U40" s="52" t="s">
        <v>213</v>
      </c>
      <c r="V40" s="3" t="s">
        <v>135</v>
      </c>
      <c r="W40" s="3" t="s">
        <v>151</v>
      </c>
      <c r="X40" s="3">
        <f t="shared" si="1"/>
        <v>0.94117647058823528</v>
      </c>
      <c r="Y40" s="3">
        <v>32</v>
      </c>
    </row>
    <row r="41" spans="1:25" ht="69.75" customHeight="1" x14ac:dyDescent="0.25">
      <c r="A41" s="95"/>
      <c r="B41" s="27"/>
      <c r="C41" s="97"/>
      <c r="D41" s="97"/>
      <c r="E41" s="97"/>
      <c r="F41" s="98"/>
      <c r="G41" s="98"/>
      <c r="H41" s="92"/>
      <c r="I41" s="92"/>
      <c r="J41" s="98"/>
      <c r="K41" s="98"/>
      <c r="L41" s="98"/>
      <c r="M41" s="98"/>
      <c r="N41" s="92"/>
      <c r="O41" s="92"/>
      <c r="P41" s="8" t="s">
        <v>74</v>
      </c>
      <c r="Q41" s="9" t="s">
        <v>4</v>
      </c>
      <c r="R41" s="53">
        <v>27</v>
      </c>
      <c r="S41" s="53">
        <v>27</v>
      </c>
      <c r="T41" s="56">
        <v>27</v>
      </c>
      <c r="U41" s="41"/>
      <c r="V41" s="3" t="s">
        <v>135</v>
      </c>
      <c r="W41" s="3" t="s">
        <v>151</v>
      </c>
      <c r="X41" s="3">
        <f t="shared" si="1"/>
        <v>1</v>
      </c>
      <c r="Y41" s="3">
        <v>33</v>
      </c>
    </row>
    <row r="42" spans="1:25" ht="110.25" x14ac:dyDescent="0.25">
      <c r="A42" s="95"/>
      <c r="B42" s="27"/>
      <c r="C42" s="97"/>
      <c r="D42" s="97"/>
      <c r="E42" s="97"/>
      <c r="F42" s="98"/>
      <c r="G42" s="98"/>
      <c r="H42" s="92"/>
      <c r="I42" s="92"/>
      <c r="J42" s="98"/>
      <c r="K42" s="98"/>
      <c r="L42" s="98"/>
      <c r="M42" s="98"/>
      <c r="N42" s="92"/>
      <c r="O42" s="92"/>
      <c r="P42" s="8" t="s">
        <v>75</v>
      </c>
      <c r="Q42" s="9" t="s">
        <v>8</v>
      </c>
      <c r="R42" s="53">
        <v>100</v>
      </c>
      <c r="S42" s="53">
        <v>100</v>
      </c>
      <c r="T42" s="56">
        <v>100</v>
      </c>
      <c r="U42" s="41"/>
      <c r="V42" s="3" t="s">
        <v>137</v>
      </c>
      <c r="W42" s="3" t="s">
        <v>151</v>
      </c>
      <c r="X42" s="3">
        <f t="shared" si="1"/>
        <v>1</v>
      </c>
      <c r="Y42" s="3">
        <v>34</v>
      </c>
    </row>
    <row r="43" spans="1:25" ht="110.25" x14ac:dyDescent="0.25">
      <c r="A43" s="95"/>
      <c r="B43" s="27"/>
      <c r="C43" s="97"/>
      <c r="D43" s="97"/>
      <c r="E43" s="97"/>
      <c r="F43" s="98"/>
      <c r="G43" s="98"/>
      <c r="H43" s="92"/>
      <c r="I43" s="92"/>
      <c r="J43" s="98"/>
      <c r="K43" s="98"/>
      <c r="L43" s="98"/>
      <c r="M43" s="98"/>
      <c r="N43" s="92"/>
      <c r="O43" s="92"/>
      <c r="P43" s="8" t="s">
        <v>76</v>
      </c>
      <c r="Q43" s="9" t="s">
        <v>8</v>
      </c>
      <c r="R43" s="53">
        <v>100</v>
      </c>
      <c r="S43" s="53">
        <v>100</v>
      </c>
      <c r="T43" s="58">
        <v>100</v>
      </c>
      <c r="U43" s="41"/>
      <c r="V43" s="3" t="s">
        <v>142</v>
      </c>
      <c r="W43" s="3" t="s">
        <v>151</v>
      </c>
      <c r="X43" s="3">
        <f t="shared" si="1"/>
        <v>1</v>
      </c>
      <c r="Y43" s="3">
        <v>35</v>
      </c>
    </row>
    <row r="44" spans="1:25" ht="94.5" x14ac:dyDescent="0.25">
      <c r="A44" s="95"/>
      <c r="B44" s="27"/>
      <c r="C44" s="97"/>
      <c r="D44" s="97"/>
      <c r="E44" s="97"/>
      <c r="F44" s="98"/>
      <c r="G44" s="98"/>
      <c r="H44" s="92"/>
      <c r="I44" s="92"/>
      <c r="J44" s="98"/>
      <c r="K44" s="98"/>
      <c r="L44" s="98"/>
      <c r="M44" s="98"/>
      <c r="N44" s="92"/>
      <c r="O44" s="92"/>
      <c r="P44" s="8" t="s">
        <v>77</v>
      </c>
      <c r="Q44" s="9" t="s">
        <v>68</v>
      </c>
      <c r="R44" s="53">
        <v>1</v>
      </c>
      <c r="S44" s="53">
        <v>1</v>
      </c>
      <c r="T44" s="56">
        <v>1</v>
      </c>
      <c r="U44" s="41"/>
      <c r="V44" s="3" t="s">
        <v>143</v>
      </c>
      <c r="W44" s="3" t="s">
        <v>151</v>
      </c>
      <c r="X44" s="3">
        <f t="shared" si="1"/>
        <v>1</v>
      </c>
      <c r="Y44" s="3">
        <v>36</v>
      </c>
    </row>
    <row r="45" spans="1:25" ht="63" x14ac:dyDescent="0.25">
      <c r="A45" s="95"/>
      <c r="B45" s="27"/>
      <c r="C45" s="97"/>
      <c r="D45" s="97"/>
      <c r="E45" s="97"/>
      <c r="F45" s="98"/>
      <c r="G45" s="98"/>
      <c r="H45" s="93"/>
      <c r="I45" s="93"/>
      <c r="J45" s="98"/>
      <c r="K45" s="98"/>
      <c r="L45" s="98"/>
      <c r="M45" s="98"/>
      <c r="N45" s="93"/>
      <c r="O45" s="93"/>
      <c r="P45" s="8" t="s">
        <v>78</v>
      </c>
      <c r="Q45" s="9" t="s">
        <v>9</v>
      </c>
      <c r="R45" s="53">
        <v>1</v>
      </c>
      <c r="S45" s="53" t="s">
        <v>168</v>
      </c>
      <c r="T45" s="56" t="s">
        <v>168</v>
      </c>
      <c r="U45" s="41"/>
      <c r="V45" s="3" t="s">
        <v>137</v>
      </c>
      <c r="W45" s="3" t="s">
        <v>151</v>
      </c>
      <c r="X45" s="3" t="e">
        <f t="shared" si="1"/>
        <v>#VALUE!</v>
      </c>
      <c r="Y45" s="3">
        <v>37</v>
      </c>
    </row>
    <row r="46" spans="1:25" ht="165.75" x14ac:dyDescent="0.25">
      <c r="A46" s="94" t="s">
        <v>79</v>
      </c>
      <c r="B46" s="26"/>
      <c r="C46" s="97"/>
      <c r="D46" s="97"/>
      <c r="E46" s="97"/>
      <c r="F46" s="98"/>
      <c r="G46" s="98"/>
      <c r="H46" s="91"/>
      <c r="I46" s="91"/>
      <c r="J46" s="98"/>
      <c r="K46" s="98"/>
      <c r="L46" s="98"/>
      <c r="M46" s="98"/>
      <c r="N46" s="91"/>
      <c r="O46" s="91"/>
      <c r="P46" s="8" t="s">
        <v>80</v>
      </c>
      <c r="Q46" s="9" t="s">
        <v>4</v>
      </c>
      <c r="R46" s="53" t="s">
        <v>197</v>
      </c>
      <c r="S46" s="53">
        <v>412</v>
      </c>
      <c r="T46" s="56">
        <v>414</v>
      </c>
      <c r="U46" s="51" t="s">
        <v>211</v>
      </c>
      <c r="V46" s="3" t="s">
        <v>144</v>
      </c>
      <c r="W46" s="3" t="s">
        <v>151</v>
      </c>
      <c r="X46" s="3">
        <f t="shared" si="1"/>
        <v>1.0048543689320388</v>
      </c>
      <c r="Y46" s="3">
        <v>38</v>
      </c>
    </row>
    <row r="47" spans="1:25" ht="53.25" customHeight="1" x14ac:dyDescent="0.25">
      <c r="A47" s="95"/>
      <c r="B47" s="27"/>
      <c r="C47" s="97"/>
      <c r="D47" s="97"/>
      <c r="E47" s="97"/>
      <c r="F47" s="98"/>
      <c r="G47" s="98"/>
      <c r="H47" s="92"/>
      <c r="I47" s="92"/>
      <c r="J47" s="98"/>
      <c r="K47" s="98"/>
      <c r="L47" s="98"/>
      <c r="M47" s="98"/>
      <c r="N47" s="92"/>
      <c r="O47" s="92"/>
      <c r="P47" s="8" t="s">
        <v>81</v>
      </c>
      <c r="Q47" s="9" t="s">
        <v>4</v>
      </c>
      <c r="R47" s="53" t="s">
        <v>198</v>
      </c>
      <c r="S47" s="53">
        <v>33339</v>
      </c>
      <c r="T47" s="56">
        <v>27387</v>
      </c>
      <c r="U47" s="42"/>
      <c r="V47" s="3" t="s">
        <v>141</v>
      </c>
      <c r="W47" s="3" t="s">
        <v>152</v>
      </c>
      <c r="X47" s="3">
        <f t="shared" si="1"/>
        <v>0.82147035004049307</v>
      </c>
      <c r="Y47" s="3">
        <v>39</v>
      </c>
    </row>
    <row r="48" spans="1:25" ht="47.25" x14ac:dyDescent="0.25">
      <c r="A48" s="95"/>
      <c r="B48" s="27"/>
      <c r="C48" s="97"/>
      <c r="D48" s="97"/>
      <c r="E48" s="97"/>
      <c r="F48" s="98"/>
      <c r="G48" s="98"/>
      <c r="H48" s="92"/>
      <c r="I48" s="92"/>
      <c r="J48" s="98"/>
      <c r="K48" s="98"/>
      <c r="L48" s="98"/>
      <c r="M48" s="98"/>
      <c r="N48" s="92"/>
      <c r="O48" s="92"/>
      <c r="P48" s="8" t="s">
        <v>82</v>
      </c>
      <c r="Q48" s="9" t="s">
        <v>10</v>
      </c>
      <c r="R48" s="53">
        <v>2</v>
      </c>
      <c r="S48" s="53">
        <v>2</v>
      </c>
      <c r="T48" s="56">
        <v>2</v>
      </c>
      <c r="U48" s="42"/>
      <c r="V48" s="3" t="s">
        <v>141</v>
      </c>
      <c r="W48" s="3" t="s">
        <v>152</v>
      </c>
      <c r="X48" s="3">
        <f>S48/T48</f>
        <v>1</v>
      </c>
      <c r="Y48" s="3">
        <v>40</v>
      </c>
    </row>
    <row r="49" spans="1:25" ht="216" customHeight="1" x14ac:dyDescent="0.25">
      <c r="A49" s="95"/>
      <c r="B49" s="27"/>
      <c r="C49" s="97"/>
      <c r="D49" s="97"/>
      <c r="E49" s="97"/>
      <c r="F49" s="98"/>
      <c r="G49" s="98"/>
      <c r="H49" s="92"/>
      <c r="I49" s="92"/>
      <c r="J49" s="98"/>
      <c r="K49" s="98"/>
      <c r="L49" s="98"/>
      <c r="M49" s="98"/>
      <c r="N49" s="92"/>
      <c r="O49" s="92"/>
      <c r="P49" s="8" t="s">
        <v>83</v>
      </c>
      <c r="Q49" s="9" t="s">
        <v>0</v>
      </c>
      <c r="R49" s="53" t="s">
        <v>199</v>
      </c>
      <c r="S49" s="53">
        <v>25</v>
      </c>
      <c r="T49" s="56">
        <v>13.6</v>
      </c>
      <c r="U49" s="51" t="s">
        <v>170</v>
      </c>
      <c r="V49" s="3" t="s">
        <v>139</v>
      </c>
      <c r="W49" s="3" t="s">
        <v>151</v>
      </c>
      <c r="X49" s="3">
        <f t="shared" si="1"/>
        <v>0.54400000000000004</v>
      </c>
      <c r="Y49" s="3">
        <v>41</v>
      </c>
    </row>
    <row r="50" spans="1:25" ht="286.5" customHeight="1" x14ac:dyDescent="0.25">
      <c r="A50" s="96"/>
      <c r="B50" s="28"/>
      <c r="C50" s="97"/>
      <c r="D50" s="97"/>
      <c r="E50" s="97"/>
      <c r="F50" s="98"/>
      <c r="G50" s="98"/>
      <c r="H50" s="93"/>
      <c r="I50" s="93"/>
      <c r="J50" s="98"/>
      <c r="K50" s="98"/>
      <c r="L50" s="98"/>
      <c r="M50" s="98"/>
      <c r="N50" s="93"/>
      <c r="O50" s="93"/>
      <c r="P50" s="8" t="s">
        <v>84</v>
      </c>
      <c r="Q50" s="9" t="s">
        <v>0</v>
      </c>
      <c r="R50" s="53">
        <v>92</v>
      </c>
      <c r="S50" s="53">
        <v>98</v>
      </c>
      <c r="T50" s="56">
        <v>98</v>
      </c>
      <c r="U50" s="46"/>
      <c r="V50" s="3" t="s">
        <v>144</v>
      </c>
      <c r="W50" s="3" t="s">
        <v>151</v>
      </c>
      <c r="X50" s="3">
        <f t="shared" si="1"/>
        <v>1</v>
      </c>
      <c r="Y50" s="3">
        <v>42</v>
      </c>
    </row>
    <row r="51" spans="1:25" ht="60.75" customHeight="1" x14ac:dyDescent="0.25">
      <c r="A51" s="114" t="s">
        <v>86</v>
      </c>
      <c r="B51" s="22"/>
      <c r="C51" s="97"/>
      <c r="D51" s="97"/>
      <c r="E51" s="97"/>
      <c r="F51" s="98"/>
      <c r="G51" s="98"/>
      <c r="H51" s="91"/>
      <c r="I51" s="91"/>
      <c r="J51" s="98"/>
      <c r="K51" s="98"/>
      <c r="L51" s="98"/>
      <c r="M51" s="98"/>
      <c r="N51" s="91"/>
      <c r="O51" s="91"/>
      <c r="P51" s="8" t="s">
        <v>85</v>
      </c>
      <c r="Q51" s="16" t="s">
        <v>2</v>
      </c>
      <c r="R51" s="16">
        <v>4</v>
      </c>
      <c r="S51" s="16">
        <v>4</v>
      </c>
      <c r="T51" s="59">
        <v>4</v>
      </c>
      <c r="U51" s="41"/>
      <c r="V51" s="3" t="s">
        <v>145</v>
      </c>
      <c r="W51" s="3" t="s">
        <v>151</v>
      </c>
      <c r="X51" s="3">
        <f t="shared" si="1"/>
        <v>1</v>
      </c>
      <c r="Y51" s="3">
        <v>43</v>
      </c>
    </row>
    <row r="52" spans="1:25" ht="72.75" customHeight="1" x14ac:dyDescent="0.25">
      <c r="A52" s="115"/>
      <c r="B52" s="23"/>
      <c r="C52" s="97"/>
      <c r="D52" s="97"/>
      <c r="E52" s="97"/>
      <c r="F52" s="98"/>
      <c r="G52" s="98"/>
      <c r="H52" s="92"/>
      <c r="I52" s="92"/>
      <c r="J52" s="98"/>
      <c r="K52" s="98"/>
      <c r="L52" s="98"/>
      <c r="M52" s="98"/>
      <c r="N52" s="92"/>
      <c r="O52" s="92"/>
      <c r="P52" s="8" t="s">
        <v>87</v>
      </c>
      <c r="Q52" s="9" t="s">
        <v>0</v>
      </c>
      <c r="R52" s="53">
        <v>100</v>
      </c>
      <c r="S52" s="53">
        <v>100</v>
      </c>
      <c r="T52" s="56">
        <v>100</v>
      </c>
      <c r="U52" s="41"/>
      <c r="V52" s="3" t="s">
        <v>145</v>
      </c>
      <c r="W52" s="3" t="s">
        <v>151</v>
      </c>
      <c r="X52" s="3">
        <f t="shared" si="1"/>
        <v>1</v>
      </c>
      <c r="Y52" s="3">
        <v>44</v>
      </c>
    </row>
    <row r="53" spans="1:25" ht="87.75" customHeight="1" x14ac:dyDescent="0.25">
      <c r="A53" s="116"/>
      <c r="B53" s="24"/>
      <c r="C53" s="97"/>
      <c r="D53" s="97"/>
      <c r="E53" s="97"/>
      <c r="F53" s="98"/>
      <c r="G53" s="98"/>
      <c r="H53" s="93"/>
      <c r="I53" s="93"/>
      <c r="J53" s="98"/>
      <c r="K53" s="98"/>
      <c r="L53" s="98"/>
      <c r="M53" s="98"/>
      <c r="N53" s="93"/>
      <c r="O53" s="93"/>
      <c r="P53" s="8" t="s">
        <v>88</v>
      </c>
      <c r="Q53" s="9" t="s">
        <v>0</v>
      </c>
      <c r="R53" s="53">
        <v>100</v>
      </c>
      <c r="S53" s="53">
        <v>100</v>
      </c>
      <c r="T53" s="56">
        <v>100</v>
      </c>
      <c r="U53" s="41"/>
      <c r="V53" s="3" t="s">
        <v>145</v>
      </c>
      <c r="W53" s="3" t="s">
        <v>151</v>
      </c>
      <c r="X53" s="3">
        <f t="shared" si="1"/>
        <v>1</v>
      </c>
      <c r="Y53" s="3">
        <v>45</v>
      </c>
    </row>
    <row r="54" spans="1:25" ht="98.25" customHeight="1" x14ac:dyDescent="0.25">
      <c r="A54" s="70" t="s">
        <v>132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2"/>
      <c r="P54" s="8" t="s">
        <v>89</v>
      </c>
      <c r="Q54" s="9" t="s">
        <v>0</v>
      </c>
      <c r="R54" s="53">
        <v>91.9</v>
      </c>
      <c r="S54" s="53">
        <v>75</v>
      </c>
      <c r="T54" s="56">
        <v>95.4</v>
      </c>
      <c r="U54" s="41"/>
      <c r="V54" s="3" t="s">
        <v>140</v>
      </c>
      <c r="W54" s="3" t="s">
        <v>151</v>
      </c>
      <c r="X54" s="3">
        <f t="shared" si="1"/>
        <v>1.272</v>
      </c>
      <c r="Y54" s="3">
        <v>46</v>
      </c>
    </row>
    <row r="55" spans="1:25" ht="115.5" customHeight="1" x14ac:dyDescent="0.25">
      <c r="A55" s="8" t="s">
        <v>90</v>
      </c>
      <c r="B55" s="21"/>
      <c r="C55" s="11"/>
      <c r="D55" s="11"/>
      <c r="E55" s="11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8" t="s">
        <v>91</v>
      </c>
      <c r="Q55" s="9" t="s">
        <v>0</v>
      </c>
      <c r="R55" s="53">
        <v>90</v>
      </c>
      <c r="S55" s="53">
        <v>90</v>
      </c>
      <c r="T55" s="56">
        <v>100</v>
      </c>
      <c r="U55" s="41"/>
      <c r="V55" s="3" t="s">
        <v>140</v>
      </c>
      <c r="W55" s="3" t="s">
        <v>151</v>
      </c>
      <c r="X55" s="3">
        <f t="shared" si="1"/>
        <v>1.1111111111111112</v>
      </c>
      <c r="Y55" s="3">
        <v>47</v>
      </c>
    </row>
    <row r="56" spans="1:25" ht="126" x14ac:dyDescent="0.25">
      <c r="A56" s="70" t="s">
        <v>92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2"/>
      <c r="P56" s="8" t="s">
        <v>93</v>
      </c>
      <c r="Q56" s="9" t="s">
        <v>0</v>
      </c>
      <c r="R56" s="53" t="s">
        <v>200</v>
      </c>
      <c r="S56" s="53">
        <v>6</v>
      </c>
      <c r="T56" s="56" t="s">
        <v>182</v>
      </c>
      <c r="U56" s="52" t="s">
        <v>183</v>
      </c>
      <c r="V56" s="3" t="s">
        <v>146</v>
      </c>
      <c r="W56" s="3" t="s">
        <v>152</v>
      </c>
      <c r="X56" s="3" t="e">
        <f t="shared" si="1"/>
        <v>#VALUE!</v>
      </c>
      <c r="Y56" s="3">
        <v>48</v>
      </c>
    </row>
    <row r="57" spans="1:25" ht="66" customHeight="1" x14ac:dyDescent="0.25">
      <c r="A57" s="70" t="s">
        <v>94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2"/>
      <c r="P57" s="8" t="s">
        <v>95</v>
      </c>
      <c r="Q57" s="9" t="s">
        <v>11</v>
      </c>
      <c r="R57" s="53">
        <v>529.5</v>
      </c>
      <c r="S57" s="53">
        <v>1300</v>
      </c>
      <c r="T57" s="56">
        <v>1342</v>
      </c>
      <c r="U57" s="52" t="s">
        <v>158</v>
      </c>
      <c r="V57" s="3" t="s">
        <v>146</v>
      </c>
      <c r="W57" s="3" t="s">
        <v>151</v>
      </c>
      <c r="X57" s="3">
        <f t="shared" si="1"/>
        <v>1.0323076923076924</v>
      </c>
      <c r="Y57" s="3">
        <v>49</v>
      </c>
    </row>
    <row r="58" spans="1:25" ht="63" x14ac:dyDescent="0.25">
      <c r="A58" s="114" t="s">
        <v>96</v>
      </c>
      <c r="B58" s="25">
        <v>1920000</v>
      </c>
      <c r="C58" s="120">
        <v>1920000</v>
      </c>
      <c r="D58" s="108">
        <v>1860316.8</v>
      </c>
      <c r="E58" s="108">
        <v>1860316.8</v>
      </c>
      <c r="F58" s="107">
        <v>0</v>
      </c>
      <c r="G58" s="107">
        <v>0</v>
      </c>
      <c r="H58" s="13"/>
      <c r="I58" s="13"/>
      <c r="J58" s="108">
        <v>1860316.8</v>
      </c>
      <c r="K58" s="108">
        <v>1860316.8</v>
      </c>
      <c r="L58" s="107"/>
      <c r="M58" s="107"/>
      <c r="N58" s="108"/>
      <c r="O58" s="108"/>
      <c r="P58" s="8" t="s">
        <v>97</v>
      </c>
      <c r="Q58" s="9" t="s">
        <v>0</v>
      </c>
      <c r="R58" s="53" t="s">
        <v>201</v>
      </c>
      <c r="S58" s="53">
        <v>45</v>
      </c>
      <c r="T58" s="56">
        <v>39.799999999999997</v>
      </c>
      <c r="U58" s="52" t="s">
        <v>159</v>
      </c>
      <c r="V58" s="3" t="s">
        <v>146</v>
      </c>
      <c r="W58" s="3" t="s">
        <v>152</v>
      </c>
      <c r="X58" s="3">
        <f t="shared" si="1"/>
        <v>0.88444444444444437</v>
      </c>
      <c r="Y58" s="3">
        <v>50</v>
      </c>
    </row>
    <row r="59" spans="1:25" ht="66.75" customHeight="1" x14ac:dyDescent="0.25">
      <c r="A59" s="116"/>
      <c r="B59" s="24"/>
      <c r="C59" s="120"/>
      <c r="D59" s="109"/>
      <c r="E59" s="109"/>
      <c r="F59" s="107"/>
      <c r="G59" s="107"/>
      <c r="H59" s="15"/>
      <c r="I59" s="15"/>
      <c r="J59" s="109"/>
      <c r="K59" s="109"/>
      <c r="L59" s="107"/>
      <c r="M59" s="107"/>
      <c r="N59" s="112"/>
      <c r="O59" s="112"/>
      <c r="P59" s="8" t="s">
        <v>98</v>
      </c>
      <c r="Q59" s="9" t="s">
        <v>0</v>
      </c>
      <c r="R59" s="53" t="s">
        <v>202</v>
      </c>
      <c r="S59" s="53">
        <v>25</v>
      </c>
      <c r="T59" s="56">
        <v>18.8</v>
      </c>
      <c r="U59" s="52" t="s">
        <v>159</v>
      </c>
      <c r="V59" s="3" t="s">
        <v>146</v>
      </c>
      <c r="W59" s="3" t="s">
        <v>151</v>
      </c>
      <c r="X59" s="3">
        <f t="shared" si="1"/>
        <v>0.752</v>
      </c>
      <c r="Y59" s="3">
        <v>51</v>
      </c>
    </row>
    <row r="60" spans="1:25" ht="117.75" customHeight="1" x14ac:dyDescent="0.25">
      <c r="A60" s="73" t="s">
        <v>179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5"/>
      <c r="P60" s="8" t="s">
        <v>184</v>
      </c>
      <c r="Q60" s="9" t="s">
        <v>0</v>
      </c>
      <c r="R60" s="53" t="s">
        <v>175</v>
      </c>
      <c r="S60" s="53">
        <v>86.7</v>
      </c>
      <c r="T60" s="56">
        <v>88.8</v>
      </c>
      <c r="U60" s="41"/>
      <c r="V60" s="3" t="s">
        <v>135</v>
      </c>
      <c r="W60" s="3" t="s">
        <v>151</v>
      </c>
      <c r="X60" s="3">
        <f t="shared" si="1"/>
        <v>1.0242214532871972</v>
      </c>
      <c r="Y60" s="3">
        <v>52</v>
      </c>
    </row>
    <row r="61" spans="1:25" ht="105" customHeight="1" x14ac:dyDescent="0.25">
      <c r="A61" s="76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8"/>
      <c r="P61" s="8" t="s">
        <v>99</v>
      </c>
      <c r="Q61" s="9" t="s">
        <v>0</v>
      </c>
      <c r="R61" s="53">
        <v>100</v>
      </c>
      <c r="S61" s="53">
        <v>100</v>
      </c>
      <c r="T61" s="56">
        <v>100</v>
      </c>
      <c r="U61" s="41"/>
      <c r="V61" s="3" t="s">
        <v>142</v>
      </c>
      <c r="W61" s="3" t="s">
        <v>151</v>
      </c>
      <c r="X61" s="3">
        <f t="shared" si="1"/>
        <v>1</v>
      </c>
      <c r="Y61" s="3">
        <v>53</v>
      </c>
    </row>
    <row r="62" spans="1:25" ht="108.75" customHeight="1" x14ac:dyDescent="0.25">
      <c r="A62" s="73" t="s">
        <v>178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5"/>
      <c r="P62" s="8" t="s">
        <v>104</v>
      </c>
      <c r="Q62" s="9" t="s">
        <v>0</v>
      </c>
      <c r="R62" s="53">
        <v>100</v>
      </c>
      <c r="S62" s="53">
        <v>100</v>
      </c>
      <c r="T62" s="56">
        <v>100</v>
      </c>
      <c r="U62" s="41"/>
      <c r="V62" s="3" t="s">
        <v>142</v>
      </c>
      <c r="W62" s="3" t="s">
        <v>151</v>
      </c>
      <c r="X62" s="3">
        <f t="shared" si="1"/>
        <v>1</v>
      </c>
      <c r="Y62" s="3">
        <v>54</v>
      </c>
    </row>
    <row r="63" spans="1:25" ht="102" customHeight="1" x14ac:dyDescent="0.25">
      <c r="A63" s="79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1"/>
      <c r="P63" s="8" t="s">
        <v>105</v>
      </c>
      <c r="Q63" s="9" t="s">
        <v>0</v>
      </c>
      <c r="R63" s="53">
        <v>100</v>
      </c>
      <c r="S63" s="53">
        <v>100</v>
      </c>
      <c r="T63" s="56">
        <v>100</v>
      </c>
      <c r="U63" s="41"/>
      <c r="V63" s="3" t="s">
        <v>142</v>
      </c>
      <c r="W63" s="3" t="s">
        <v>151</v>
      </c>
      <c r="X63" s="3">
        <f t="shared" si="1"/>
        <v>1</v>
      </c>
      <c r="Y63" s="3">
        <v>55</v>
      </c>
    </row>
    <row r="64" spans="1:25" ht="150.75" customHeight="1" x14ac:dyDescent="0.25">
      <c r="A64" s="114" t="s">
        <v>100</v>
      </c>
      <c r="B64" s="110">
        <v>671163.6</v>
      </c>
      <c r="C64" s="110">
        <v>671163.5</v>
      </c>
      <c r="D64" s="107">
        <v>671163.5</v>
      </c>
      <c r="E64" s="107">
        <v>671163.5</v>
      </c>
      <c r="F64" s="107">
        <v>0</v>
      </c>
      <c r="G64" s="107">
        <v>0</v>
      </c>
      <c r="H64" s="108"/>
      <c r="I64" s="108"/>
      <c r="J64" s="107">
        <v>671163.5</v>
      </c>
      <c r="K64" s="107">
        <v>671163.5</v>
      </c>
      <c r="L64" s="107"/>
      <c r="M64" s="107"/>
      <c r="N64" s="108"/>
      <c r="O64" s="108"/>
      <c r="P64" s="8" t="s">
        <v>101</v>
      </c>
      <c r="Q64" s="9" t="s">
        <v>103</v>
      </c>
      <c r="R64" s="18">
        <v>1062.3</v>
      </c>
      <c r="S64" s="18">
        <v>1012.9</v>
      </c>
      <c r="T64" s="56">
        <v>1006.2</v>
      </c>
      <c r="U64" s="52" t="s">
        <v>208</v>
      </c>
      <c r="V64" s="3" t="s">
        <v>142</v>
      </c>
      <c r="W64" s="3" t="s">
        <v>151</v>
      </c>
      <c r="X64" s="3">
        <f>T64/S64</f>
        <v>0.993385329252641</v>
      </c>
      <c r="Y64" s="3">
        <v>56</v>
      </c>
    </row>
    <row r="65" spans="1:26" ht="144" customHeight="1" x14ac:dyDescent="0.25">
      <c r="A65" s="116"/>
      <c r="B65" s="111"/>
      <c r="C65" s="111"/>
      <c r="D65" s="107"/>
      <c r="E65" s="107"/>
      <c r="F65" s="107"/>
      <c r="G65" s="107"/>
      <c r="H65" s="109"/>
      <c r="I65" s="109"/>
      <c r="J65" s="107"/>
      <c r="K65" s="107"/>
      <c r="L65" s="107"/>
      <c r="M65" s="107"/>
      <c r="N65" s="109"/>
      <c r="O65" s="109"/>
      <c r="P65" s="8" t="s">
        <v>102</v>
      </c>
      <c r="Q65" s="9" t="s">
        <v>0</v>
      </c>
      <c r="R65" s="53">
        <v>109.1</v>
      </c>
      <c r="S65" s="53">
        <v>95.1</v>
      </c>
      <c r="T65" s="64">
        <v>94.468948829377425</v>
      </c>
      <c r="U65" s="52" t="s">
        <v>208</v>
      </c>
      <c r="V65" s="3" t="s">
        <v>142</v>
      </c>
      <c r="W65" s="3" t="s">
        <v>151</v>
      </c>
      <c r="X65" s="3">
        <f t="shared" si="1"/>
        <v>0.99336434100291726</v>
      </c>
      <c r="Y65" s="3">
        <v>57</v>
      </c>
    </row>
    <row r="66" spans="1:26" ht="102" customHeight="1" x14ac:dyDescent="0.25">
      <c r="A66" s="8" t="s">
        <v>106</v>
      </c>
      <c r="B66" s="29">
        <v>374294</v>
      </c>
      <c r="C66" s="49">
        <v>374294</v>
      </c>
      <c r="D66" s="17">
        <v>374258.7</v>
      </c>
      <c r="E66" s="20">
        <v>374258.7</v>
      </c>
      <c r="F66" s="17">
        <v>20520.099999999999</v>
      </c>
      <c r="G66" s="20">
        <v>20520.099999999999</v>
      </c>
      <c r="H66" s="17"/>
      <c r="I66" s="17"/>
      <c r="J66" s="29">
        <v>353738.6</v>
      </c>
      <c r="K66" s="29">
        <v>353738.6</v>
      </c>
      <c r="L66" s="17"/>
      <c r="M66" s="17"/>
      <c r="N66" s="17"/>
      <c r="O66" s="17"/>
      <c r="P66" s="8" t="s">
        <v>107</v>
      </c>
      <c r="Q66" s="9" t="s">
        <v>0</v>
      </c>
      <c r="R66" s="53">
        <v>100</v>
      </c>
      <c r="S66" s="53">
        <v>100</v>
      </c>
      <c r="T66" s="56">
        <v>100</v>
      </c>
      <c r="U66" s="41"/>
      <c r="V66" s="3" t="s">
        <v>142</v>
      </c>
      <c r="W66" s="3" t="s">
        <v>151</v>
      </c>
      <c r="X66" s="3">
        <f t="shared" si="1"/>
        <v>1</v>
      </c>
      <c r="Y66" s="3">
        <v>58</v>
      </c>
    </row>
    <row r="67" spans="1:26" ht="78.75" x14ac:dyDescent="0.25">
      <c r="A67" s="8" t="s">
        <v>108</v>
      </c>
      <c r="B67" s="29">
        <v>143827</v>
      </c>
      <c r="C67" s="29">
        <v>143827</v>
      </c>
      <c r="D67" s="49">
        <v>143827</v>
      </c>
      <c r="E67" s="49">
        <v>143827</v>
      </c>
      <c r="F67" s="49">
        <v>143827</v>
      </c>
      <c r="G67" s="49">
        <v>143827</v>
      </c>
      <c r="H67" s="17"/>
      <c r="I67" s="17"/>
      <c r="J67" s="17">
        <v>0</v>
      </c>
      <c r="K67" s="17">
        <v>0</v>
      </c>
      <c r="L67" s="17"/>
      <c r="M67" s="17"/>
      <c r="N67" s="17"/>
      <c r="O67" s="17"/>
      <c r="P67" s="8" t="s">
        <v>109</v>
      </c>
      <c r="Q67" s="9" t="s">
        <v>12</v>
      </c>
      <c r="R67" s="53">
        <v>5280.1</v>
      </c>
      <c r="S67" s="53">
        <v>5287.4</v>
      </c>
      <c r="T67" s="64">
        <v>5287.3685758400115</v>
      </c>
      <c r="U67" s="41"/>
      <c r="V67" s="3" t="s">
        <v>142</v>
      </c>
      <c r="W67" s="3" t="s">
        <v>151</v>
      </c>
      <c r="X67" s="3">
        <f t="shared" si="1"/>
        <v>0.99999405678405495</v>
      </c>
      <c r="Y67" s="3">
        <v>59</v>
      </c>
    </row>
    <row r="68" spans="1:26" ht="63" x14ac:dyDescent="0.25">
      <c r="A68" s="73" t="s">
        <v>110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5"/>
      <c r="P68" s="8" t="s">
        <v>185</v>
      </c>
      <c r="Q68" s="9" t="s">
        <v>0</v>
      </c>
      <c r="R68" s="53" t="s">
        <v>175</v>
      </c>
      <c r="S68" s="53">
        <v>23.1</v>
      </c>
      <c r="T68" s="53">
        <v>3.8</v>
      </c>
      <c r="U68" s="42"/>
      <c r="V68" s="3" t="s">
        <v>135</v>
      </c>
      <c r="Z68" s="3">
        <v>1</v>
      </c>
    </row>
    <row r="69" spans="1:26" ht="94.5" x14ac:dyDescent="0.25">
      <c r="A69" s="79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1"/>
      <c r="P69" s="8" t="s">
        <v>111</v>
      </c>
      <c r="Q69" s="9" t="s">
        <v>0</v>
      </c>
      <c r="R69" s="53">
        <v>15.4</v>
      </c>
      <c r="S69" s="53">
        <v>23.1</v>
      </c>
      <c r="T69" s="56">
        <v>15.4</v>
      </c>
      <c r="U69" s="41"/>
      <c r="V69" s="3" t="s">
        <v>135</v>
      </c>
      <c r="W69" s="3" t="s">
        <v>152</v>
      </c>
      <c r="X69" s="3">
        <f t="shared" si="1"/>
        <v>0.66666666666666663</v>
      </c>
      <c r="Y69" s="3">
        <v>61</v>
      </c>
    </row>
    <row r="70" spans="1:26" ht="15.75" customHeight="1" x14ac:dyDescent="0.25">
      <c r="A70" s="73" t="s">
        <v>13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5"/>
      <c r="P70" s="105"/>
      <c r="Q70" s="106"/>
      <c r="R70" s="103"/>
      <c r="S70" s="103"/>
      <c r="T70" s="99"/>
      <c r="U70" s="101"/>
    </row>
    <row r="71" spans="1:26" ht="15.75" customHeight="1" x14ac:dyDescent="0.25">
      <c r="A71" s="79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1"/>
      <c r="P71" s="105"/>
      <c r="Q71" s="106"/>
      <c r="R71" s="104"/>
      <c r="S71" s="104"/>
      <c r="T71" s="100"/>
      <c r="U71" s="102"/>
    </row>
    <row r="72" spans="1:26" ht="78.75" x14ac:dyDescent="0.25">
      <c r="A72" s="73" t="s">
        <v>112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5"/>
      <c r="P72" s="8" t="s">
        <v>113</v>
      </c>
      <c r="Q72" s="9" t="s">
        <v>0</v>
      </c>
      <c r="R72" s="53" t="s">
        <v>203</v>
      </c>
      <c r="S72" s="53">
        <v>0.1</v>
      </c>
      <c r="T72" s="53" t="s">
        <v>175</v>
      </c>
      <c r="U72" s="52" t="s">
        <v>192</v>
      </c>
      <c r="V72" s="3" t="s">
        <v>135</v>
      </c>
      <c r="Z72" s="3">
        <v>2</v>
      </c>
    </row>
    <row r="73" spans="1:26" ht="94.5" x14ac:dyDescent="0.25">
      <c r="A73" s="79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1"/>
      <c r="P73" s="8" t="s">
        <v>114</v>
      </c>
      <c r="Q73" s="18" t="s">
        <v>0</v>
      </c>
      <c r="R73" s="53">
        <v>0.8</v>
      </c>
      <c r="S73" s="53">
        <v>0.1</v>
      </c>
      <c r="T73" s="53" t="s">
        <v>188</v>
      </c>
      <c r="U73" s="52" t="s">
        <v>189</v>
      </c>
      <c r="V73" s="3" t="s">
        <v>135</v>
      </c>
      <c r="Z73" s="3">
        <v>3</v>
      </c>
    </row>
    <row r="74" spans="1:26" ht="149.25" customHeight="1" x14ac:dyDescent="0.25">
      <c r="A74" s="70" t="s">
        <v>115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2"/>
      <c r="P74" s="8" t="s">
        <v>116</v>
      </c>
      <c r="Q74" s="18" t="s">
        <v>0</v>
      </c>
      <c r="R74" s="53">
        <v>100</v>
      </c>
      <c r="S74" s="53">
        <v>100</v>
      </c>
      <c r="T74" s="62">
        <v>100</v>
      </c>
      <c r="U74" s="41"/>
      <c r="V74" s="3" t="s">
        <v>147</v>
      </c>
      <c r="W74" s="3" t="s">
        <v>151</v>
      </c>
      <c r="X74" s="3">
        <f t="shared" si="1"/>
        <v>1</v>
      </c>
      <c r="Y74" s="3">
        <v>62</v>
      </c>
    </row>
    <row r="75" spans="1:26" ht="63" x14ac:dyDescent="0.25">
      <c r="A75" s="8" t="s">
        <v>117</v>
      </c>
      <c r="B75" s="49">
        <v>1363</v>
      </c>
      <c r="C75" s="29">
        <v>1363</v>
      </c>
      <c r="D75" s="49">
        <v>1363</v>
      </c>
      <c r="E75" s="17">
        <v>1337.5</v>
      </c>
      <c r="F75" s="17">
        <v>0</v>
      </c>
      <c r="G75" s="17">
        <v>0</v>
      </c>
      <c r="H75" s="17"/>
      <c r="I75" s="17"/>
      <c r="J75" s="49">
        <v>1363</v>
      </c>
      <c r="K75" s="47">
        <v>1337.5</v>
      </c>
      <c r="L75" s="17"/>
      <c r="M75" s="17"/>
      <c r="N75" s="17"/>
      <c r="O75" s="17"/>
      <c r="P75" s="8" t="s">
        <v>118</v>
      </c>
      <c r="Q75" s="18" t="s">
        <v>4</v>
      </c>
      <c r="R75" s="53">
        <v>5</v>
      </c>
      <c r="S75" s="53">
        <v>5</v>
      </c>
      <c r="T75" s="56">
        <v>5</v>
      </c>
      <c r="U75" s="41"/>
      <c r="V75" s="3" t="s">
        <v>207</v>
      </c>
      <c r="W75" s="3" t="s">
        <v>152</v>
      </c>
      <c r="X75" s="3">
        <f t="shared" si="1"/>
        <v>1</v>
      </c>
      <c r="Y75" s="3">
        <v>63</v>
      </c>
    </row>
    <row r="76" spans="1:26" ht="81" customHeight="1" x14ac:dyDescent="0.25">
      <c r="A76" s="114" t="s">
        <v>154</v>
      </c>
      <c r="B76" s="107">
        <v>4016.1</v>
      </c>
      <c r="C76" s="107">
        <v>4016.1</v>
      </c>
      <c r="D76" s="107">
        <v>4010.8</v>
      </c>
      <c r="E76" s="107">
        <v>4010.8</v>
      </c>
      <c r="F76" s="107">
        <v>0</v>
      </c>
      <c r="G76" s="107">
        <v>0</v>
      </c>
      <c r="H76" s="108"/>
      <c r="I76" s="108"/>
      <c r="J76" s="107">
        <v>4010.8</v>
      </c>
      <c r="K76" s="107">
        <v>4010.8</v>
      </c>
      <c r="L76" s="107"/>
      <c r="M76" s="107"/>
      <c r="N76" s="107"/>
      <c r="O76" s="107"/>
      <c r="P76" s="8" t="s">
        <v>119</v>
      </c>
      <c r="Q76" s="18" t="s">
        <v>0</v>
      </c>
      <c r="R76" s="53">
        <v>33</v>
      </c>
      <c r="S76" s="53">
        <v>33</v>
      </c>
      <c r="T76" s="62">
        <v>33</v>
      </c>
      <c r="U76" s="52"/>
      <c r="V76" s="3" t="s">
        <v>147</v>
      </c>
      <c r="W76" s="3" t="s">
        <v>151</v>
      </c>
      <c r="X76" s="3">
        <f t="shared" si="1"/>
        <v>1</v>
      </c>
      <c r="Y76" s="3">
        <v>64</v>
      </c>
    </row>
    <row r="77" spans="1:26" ht="95.25" customHeight="1" x14ac:dyDescent="0.25">
      <c r="A77" s="116"/>
      <c r="B77" s="107"/>
      <c r="C77" s="107"/>
      <c r="D77" s="107"/>
      <c r="E77" s="107"/>
      <c r="F77" s="107"/>
      <c r="G77" s="107"/>
      <c r="H77" s="109"/>
      <c r="I77" s="109"/>
      <c r="J77" s="107"/>
      <c r="K77" s="107"/>
      <c r="L77" s="107"/>
      <c r="M77" s="107"/>
      <c r="N77" s="107"/>
      <c r="O77" s="107"/>
      <c r="P77" s="8" t="s">
        <v>120</v>
      </c>
      <c r="Q77" s="18" t="s">
        <v>0</v>
      </c>
      <c r="R77" s="53" t="s">
        <v>204</v>
      </c>
      <c r="S77" s="53">
        <v>314</v>
      </c>
      <c r="T77" s="62">
        <v>300</v>
      </c>
      <c r="U77" s="63" t="s">
        <v>157</v>
      </c>
      <c r="V77" s="3" t="s">
        <v>147</v>
      </c>
      <c r="W77" s="3" t="s">
        <v>151</v>
      </c>
      <c r="X77" s="3">
        <f t="shared" si="1"/>
        <v>0.95541401273885351</v>
      </c>
      <c r="Y77" s="3">
        <v>65</v>
      </c>
    </row>
    <row r="78" spans="1:26" ht="110.25" x14ac:dyDescent="0.25">
      <c r="A78" s="8" t="s">
        <v>155</v>
      </c>
      <c r="B78" s="49">
        <v>1294.5</v>
      </c>
      <c r="C78" s="29">
        <v>1294.5</v>
      </c>
      <c r="D78" s="17">
        <v>1288.0999999999999</v>
      </c>
      <c r="E78" s="20">
        <v>1288.0999999999999</v>
      </c>
      <c r="F78" s="17">
        <v>0</v>
      </c>
      <c r="G78" s="17">
        <v>0</v>
      </c>
      <c r="H78" s="17"/>
      <c r="I78" s="17"/>
      <c r="J78" s="47">
        <v>1288.0999999999999</v>
      </c>
      <c r="K78" s="47">
        <v>1288.0999999999999</v>
      </c>
      <c r="L78" s="17"/>
      <c r="M78" s="17"/>
      <c r="N78" s="17"/>
      <c r="O78" s="17"/>
      <c r="P78" s="8" t="s">
        <v>121</v>
      </c>
      <c r="Q78" s="18" t="s">
        <v>0</v>
      </c>
      <c r="R78" s="53">
        <v>100</v>
      </c>
      <c r="S78" s="53">
        <v>100</v>
      </c>
      <c r="T78" s="58">
        <v>100</v>
      </c>
      <c r="U78" s="41"/>
      <c r="V78" s="3" t="s">
        <v>147</v>
      </c>
      <c r="W78" s="3" t="s">
        <v>151</v>
      </c>
      <c r="X78" s="3">
        <f t="shared" si="1"/>
        <v>1</v>
      </c>
      <c r="Y78" s="3">
        <v>66</v>
      </c>
    </row>
    <row r="79" spans="1:26" ht="78.75" x14ac:dyDescent="0.25">
      <c r="A79" s="8" t="s">
        <v>122</v>
      </c>
      <c r="B79" s="47">
        <v>23.7</v>
      </c>
      <c r="C79" s="17">
        <v>23.7</v>
      </c>
      <c r="D79" s="17">
        <v>23.7</v>
      </c>
      <c r="E79" s="17">
        <v>23.7</v>
      </c>
      <c r="F79" s="17">
        <v>0</v>
      </c>
      <c r="G79" s="17">
        <v>0</v>
      </c>
      <c r="H79" s="17"/>
      <c r="I79" s="17"/>
      <c r="J79" s="47">
        <v>23.7</v>
      </c>
      <c r="K79" s="47">
        <v>23.7</v>
      </c>
      <c r="L79" s="17"/>
      <c r="M79" s="17"/>
      <c r="N79" s="17"/>
      <c r="O79" s="17"/>
      <c r="P79" s="8" t="s">
        <v>123</v>
      </c>
      <c r="Q79" s="18" t="s">
        <v>10</v>
      </c>
      <c r="R79" s="60" t="s">
        <v>205</v>
      </c>
      <c r="S79" s="60" t="s">
        <v>205</v>
      </c>
      <c r="T79" s="65" t="s">
        <v>210</v>
      </c>
      <c r="U79" s="42"/>
      <c r="V79" s="3" t="s">
        <v>147</v>
      </c>
      <c r="W79" s="2" t="s">
        <v>152</v>
      </c>
      <c r="X79" s="3">
        <v>1</v>
      </c>
      <c r="Y79" s="3">
        <v>68</v>
      </c>
    </row>
    <row r="80" spans="1:26" ht="63" x14ac:dyDescent="0.25">
      <c r="A80" s="8" t="s">
        <v>124</v>
      </c>
      <c r="B80" s="49">
        <v>1510.5</v>
      </c>
      <c r="C80" s="29">
        <v>1510.5</v>
      </c>
      <c r="D80" s="17">
        <v>1500.5</v>
      </c>
      <c r="E80" s="17">
        <v>1500.5</v>
      </c>
      <c r="F80" s="17">
        <v>0</v>
      </c>
      <c r="G80" s="17">
        <v>0</v>
      </c>
      <c r="H80" s="17"/>
      <c r="I80" s="17"/>
      <c r="J80" s="47">
        <v>1500.5</v>
      </c>
      <c r="K80" s="47">
        <v>1500.5</v>
      </c>
      <c r="L80" s="17"/>
      <c r="M80" s="17"/>
      <c r="N80" s="17"/>
      <c r="O80" s="17"/>
      <c r="P80" s="8" t="s">
        <v>125</v>
      </c>
      <c r="Q80" s="18" t="s">
        <v>0</v>
      </c>
      <c r="R80" s="53">
        <v>100</v>
      </c>
      <c r="S80" s="53">
        <v>100</v>
      </c>
      <c r="T80" s="58">
        <v>100</v>
      </c>
      <c r="U80" s="41"/>
      <c r="V80" s="3" t="s">
        <v>147</v>
      </c>
      <c r="W80" s="3" t="s">
        <v>151</v>
      </c>
      <c r="X80" s="3">
        <f t="shared" si="1"/>
        <v>1</v>
      </c>
      <c r="Y80" s="3">
        <v>69</v>
      </c>
    </row>
    <row r="81" spans="1:26" ht="110.25" customHeight="1" x14ac:dyDescent="0.25">
      <c r="A81" s="70" t="s">
        <v>126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2"/>
      <c r="P81" s="8" t="s">
        <v>127</v>
      </c>
      <c r="Q81" s="9" t="s">
        <v>0</v>
      </c>
      <c r="R81" s="53">
        <v>58.9</v>
      </c>
      <c r="S81" s="53">
        <v>58</v>
      </c>
      <c r="T81" s="53" t="s">
        <v>190</v>
      </c>
      <c r="U81" s="55" t="s">
        <v>189</v>
      </c>
      <c r="V81" s="3" t="s">
        <v>135</v>
      </c>
      <c r="Z81" s="3">
        <v>4</v>
      </c>
    </row>
    <row r="82" spans="1:26" ht="147" customHeight="1" x14ac:dyDescent="0.25">
      <c r="A82" s="8" t="s">
        <v>176</v>
      </c>
      <c r="B82" s="30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/>
      <c r="I82" s="17"/>
      <c r="J82" s="17">
        <v>0</v>
      </c>
      <c r="K82" s="17">
        <v>0</v>
      </c>
      <c r="L82" s="17"/>
      <c r="M82" s="17"/>
      <c r="N82" s="17"/>
      <c r="O82" s="17"/>
      <c r="P82" s="8" t="s">
        <v>177</v>
      </c>
      <c r="Q82" s="9" t="s">
        <v>4</v>
      </c>
      <c r="R82" s="53">
        <v>2</v>
      </c>
      <c r="S82" s="53">
        <v>2</v>
      </c>
      <c r="T82" s="53" t="s">
        <v>191</v>
      </c>
      <c r="U82" s="55" t="s">
        <v>189</v>
      </c>
      <c r="V82" s="3" t="s">
        <v>135</v>
      </c>
      <c r="Z82" s="3">
        <v>5</v>
      </c>
    </row>
    <row r="83" spans="1:26" ht="102" customHeight="1" x14ac:dyDescent="0.25">
      <c r="A83" s="8" t="s">
        <v>128</v>
      </c>
      <c r="B83" s="29">
        <v>0</v>
      </c>
      <c r="C83" s="29">
        <v>0</v>
      </c>
      <c r="D83" s="17">
        <v>0</v>
      </c>
      <c r="E83" s="17">
        <v>0</v>
      </c>
      <c r="F83" s="17">
        <v>0</v>
      </c>
      <c r="G83" s="17">
        <v>0</v>
      </c>
      <c r="H83" s="17"/>
      <c r="I83" s="17"/>
      <c r="J83" s="17">
        <v>0</v>
      </c>
      <c r="K83" s="17">
        <v>0</v>
      </c>
      <c r="L83" s="17"/>
      <c r="M83" s="17"/>
      <c r="N83" s="17"/>
      <c r="O83" s="17"/>
      <c r="P83" s="8" t="s">
        <v>129</v>
      </c>
      <c r="Q83" s="9" t="s">
        <v>0</v>
      </c>
      <c r="R83" s="53">
        <v>0</v>
      </c>
      <c r="S83" s="53">
        <v>100</v>
      </c>
      <c r="T83" s="53">
        <v>100</v>
      </c>
      <c r="U83" s="42"/>
      <c r="V83" s="3" t="s">
        <v>135</v>
      </c>
      <c r="W83" s="3" t="s">
        <v>151</v>
      </c>
      <c r="X83" s="3">
        <f>-T83/S83</f>
        <v>-1</v>
      </c>
      <c r="Y83" s="3">
        <v>70</v>
      </c>
    </row>
    <row r="84" spans="1:26" ht="78.75" x14ac:dyDescent="0.25">
      <c r="A84" s="8" t="s">
        <v>130</v>
      </c>
      <c r="B84" s="30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/>
      <c r="I84" s="17"/>
      <c r="J84" s="17">
        <v>0</v>
      </c>
      <c r="K84" s="17">
        <v>0</v>
      </c>
      <c r="L84" s="17"/>
      <c r="M84" s="17"/>
      <c r="N84" s="17"/>
      <c r="O84" s="17"/>
      <c r="P84" s="8" t="s">
        <v>131</v>
      </c>
      <c r="Q84" s="18" t="s">
        <v>4</v>
      </c>
      <c r="R84" s="53" t="s">
        <v>203</v>
      </c>
      <c r="S84" s="53">
        <v>25</v>
      </c>
      <c r="T84" s="53">
        <v>26</v>
      </c>
      <c r="U84" s="52"/>
      <c r="V84" s="3" t="s">
        <v>135</v>
      </c>
      <c r="Z84" s="3">
        <v>6</v>
      </c>
    </row>
    <row r="85" spans="1:26" ht="15.75" x14ac:dyDescent="0.25">
      <c r="A85" s="19" t="s">
        <v>14</v>
      </c>
      <c r="B85" s="36">
        <v>3202143.4</v>
      </c>
      <c r="C85" s="36">
        <v>3201753.3</v>
      </c>
      <c r="D85" s="36">
        <v>3140004.2</v>
      </c>
      <c r="E85" s="36">
        <v>3139046.3</v>
      </c>
      <c r="F85" s="36">
        <v>164347.1</v>
      </c>
      <c r="G85" s="36">
        <v>164347.1</v>
      </c>
      <c r="H85" s="36"/>
      <c r="I85" s="36"/>
      <c r="J85" s="36">
        <v>2975657.1</v>
      </c>
      <c r="K85" s="36">
        <v>2974699.2</v>
      </c>
      <c r="L85" s="36"/>
      <c r="M85" s="10"/>
      <c r="N85" s="10"/>
      <c r="O85" s="10"/>
      <c r="P85" s="19"/>
      <c r="Q85" s="9"/>
      <c r="R85" s="9"/>
      <c r="S85" s="33"/>
      <c r="T85" s="43"/>
      <c r="U85" s="44"/>
    </row>
    <row r="87" spans="1:26" ht="239.25" customHeight="1" x14ac:dyDescent="0.25">
      <c r="A87" s="67" t="s">
        <v>187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</row>
    <row r="89" spans="1:26" x14ac:dyDescent="0.25">
      <c r="A89" s="3" t="s">
        <v>167</v>
      </c>
      <c r="B89" s="31" t="e">
        <f>B29+B58+B64+B66+B67+B75+B76+B78+#REF!+B79+B80+B82+B83+B84</f>
        <v>#REF!</v>
      </c>
      <c r="C89" s="31" t="e">
        <f>C29+C58+C64+C66+C67+C75+C76+C78+#REF!+C79+C80+C82+C83+C84</f>
        <v>#REF!</v>
      </c>
      <c r="D89" s="31" t="e">
        <f>D29+D58+D64+D66+D67+D75+D76+D78+#REF!+D79+D80+D82+D83+D84</f>
        <v>#REF!</v>
      </c>
      <c r="E89" s="31" t="e">
        <f>E29+E58+E64+E66+E67+E75+E76+E78+#REF!+E79+E80+E82+E83+E84</f>
        <v>#REF!</v>
      </c>
      <c r="F89" s="31" t="e">
        <f>F29+F58+F64+F66+F67+F75+F76+F78+#REF!+F79+F80+F82+F83+F84</f>
        <v>#REF!</v>
      </c>
      <c r="G89" s="31" t="e">
        <f>G29+G58+G64+G66+G67+G75+G76+G78+#REF!+G79+G80+G82+G83+G84</f>
        <v>#REF!</v>
      </c>
      <c r="J89" s="31" t="e">
        <f>J29+J58+J64+J66+J67+J75+J76+J78+#REF!+J79+J80+J82+J83+J84</f>
        <v>#REF!</v>
      </c>
      <c r="K89" s="31" t="e">
        <f>K29+K58+K64+K66+K67+K75+K76+K78+#REF!+K79+K80+K82+K83+K84</f>
        <v>#REF!</v>
      </c>
    </row>
    <row r="90" spans="1:26" x14ac:dyDescent="0.25">
      <c r="D90" s="31">
        <f>F85+J85</f>
        <v>3140004.2</v>
      </c>
      <c r="E90" s="31">
        <f>G85+K85</f>
        <v>3139046.3000000003</v>
      </c>
      <c r="V90" s="3">
        <v>70</v>
      </c>
      <c r="X90" s="3" t="e">
        <f>SUM(X8:X84)</f>
        <v>#VALUE!</v>
      </c>
    </row>
    <row r="92" spans="1:26" x14ac:dyDescent="0.25">
      <c r="X92" s="3" t="e">
        <f>X90/V90</f>
        <v>#VALUE!</v>
      </c>
    </row>
  </sheetData>
  <autoFilter ref="A7:Z85"/>
  <customSheetViews>
    <customSheetView guid="{719150C2-AFB5-478A-8E9E-CF5DA4FB43F7}" scale="80" showPageBreaks="1" printArea="1" showAutoFilter="1" view="pageBreakPreview" topLeftCell="F4">
      <pane ySplit="4" topLeftCell="A25" activePane="bottomLeft" state="frozen"/>
      <selection pane="bottomLeft" activeCell="U27" sqref="U27"/>
      <rowBreaks count="2" manualBreakCount="2">
        <brk id="21" max="18" man="1"/>
        <brk id="30" max="18" man="1"/>
      </rowBreaks>
      <pageMargins left="0.31496062992125984" right="0.31496062992125984" top="0.74803149606299213" bottom="0.35433070866141736" header="0.31496062992125984" footer="0.31496062992125984"/>
      <printOptions horizontalCentered="1"/>
      <pageSetup paperSize="9" scale="45" orientation="landscape" r:id="rId1"/>
      <autoFilter ref="A7:Z85"/>
    </customSheetView>
    <customSheetView guid="{076BB9F0-A109-46B5-A611-00CBA534C332}" scale="70" showPageBreaks="1" printArea="1" showAutoFilter="1" view="pageBreakPreview" topLeftCell="B4">
      <pane ySplit="4" topLeftCell="A24" activePane="bottomLeft" state="frozen"/>
      <selection pane="bottomLeft" activeCell="R25" sqref="R25"/>
      <pageMargins left="0.11811023622047245" right="0.11811023622047245" top="0.74803149606299213" bottom="0.35433070866141736" header="0.31496062992125984" footer="0.31496062992125984"/>
      <printOptions horizontalCentered="1"/>
      <pageSetup paperSize="9" scale="45" orientation="landscape" r:id="rId2"/>
      <headerFooter differentFirst="1">
        <oddFooter>Страница &amp;P</oddFooter>
      </headerFooter>
      <autoFilter ref="A7:Z85"/>
    </customSheetView>
    <customSheetView guid="{32CFE1F7-3221-446E-A6C7-2E6361D52010}" scale="85" showPageBreaks="1" printArea="1" showAutoFilter="1" view="pageBreakPreview" topLeftCell="F4">
      <pane ySplit="4" topLeftCell="A8" activePane="bottomLeft" state="frozen"/>
      <selection pane="bottomLeft" activeCell="T19" sqref="T19"/>
      <rowBreaks count="2" manualBreakCount="2">
        <brk id="21" max="18" man="1"/>
        <brk id="30" max="18" man="1"/>
      </rowBreaks>
      <pageMargins left="0.31496062992125984" right="0.31496062992125984" top="0.74803149606299213" bottom="0.35433070866141736" header="0.31496062992125984" footer="0.31496062992125984"/>
      <printOptions horizontalCentered="1"/>
      <pageSetup paperSize="9" scale="45" orientation="landscape" r:id="rId3"/>
      <autoFilter ref="A7:Z85"/>
    </customSheetView>
    <customSheetView guid="{31013F5D-69D5-4651-9867-0E89406BF3B6}" scale="85" showPageBreaks="1" printArea="1" showAutoFilter="1" view="pageBreakPreview" topLeftCell="H4">
      <pane ySplit="4" topLeftCell="A23" activePane="bottomLeft" state="frozen"/>
      <selection pane="bottomLeft" activeCell="R23" sqref="R23"/>
      <rowBreaks count="2" manualBreakCount="2">
        <brk id="21" max="18" man="1"/>
        <brk id="30" max="18" man="1"/>
      </rowBreaks>
      <pageMargins left="0.31496062992125984" right="0.31496062992125984" top="0.74803149606299213" bottom="0.35433070866141736" header="0.31496062992125984" footer="0.31496062992125984"/>
      <printOptions horizontalCentered="1"/>
      <pageSetup paperSize="9" scale="45" orientation="landscape" r:id="rId4"/>
      <autoFilter ref="A7:Z85"/>
    </customSheetView>
    <customSheetView guid="{DD16E432-90E0-442E-80CD-5399F7D9944F}" scale="85" showPageBreaks="1" printArea="1" showAutoFilter="1" view="pageBreakPreview" topLeftCell="F4">
      <pane ySplit="4" topLeftCell="A14" activePane="bottomLeft" state="frozen"/>
      <selection pane="bottomLeft" activeCell="U15" sqref="U15"/>
      <rowBreaks count="2" manualBreakCount="2">
        <brk id="21" max="18" man="1"/>
        <brk id="30" max="18" man="1"/>
      </rowBreaks>
      <pageMargins left="0.31496062992125984" right="0.31496062992125984" top="0.74803149606299213" bottom="0.35433070866141736" header="0.31496062992125984" footer="0.31496062992125984"/>
      <printOptions horizontalCentered="1"/>
      <pageSetup paperSize="9" scale="45" orientation="landscape" r:id="rId5"/>
      <autoFilter ref="A7:Z85"/>
    </customSheetView>
    <customSheetView guid="{42E04165-AEF5-4777-BD33-51FFB25A4153}" scale="85" showPageBreaks="1" printArea="1" showAutoFilter="1" view="pageBreakPreview" topLeftCell="G4">
      <pane ySplit="4" topLeftCell="A43" activePane="bottomLeft" state="frozen"/>
      <selection pane="bottomLeft" activeCell="Y44" sqref="Y44"/>
      <rowBreaks count="2" manualBreakCount="2">
        <brk id="21" max="18" man="1"/>
        <brk id="30" max="18" man="1"/>
      </rowBreaks>
      <pageMargins left="0.31496062992125984" right="0.31496062992125984" top="0.74803149606299213" bottom="0.35433070866141736" header="0.31496062992125984" footer="0.31496062992125984"/>
      <printOptions horizontalCentered="1"/>
      <pageSetup paperSize="9" scale="45" orientation="landscape" r:id="rId6"/>
      <autoFilter ref="A7:Z85"/>
    </customSheetView>
    <customSheetView guid="{277152CF-3970-4EC2-8DF9-558F0CD3AB2D}" scale="85" showPageBreaks="1" printArea="1" showAutoFilter="1" view="pageBreakPreview" topLeftCell="F4">
      <pane ySplit="4" topLeftCell="A73" activePane="bottomLeft" state="frozen"/>
      <selection pane="bottomLeft" activeCell="V75" sqref="V75"/>
      <rowBreaks count="2" manualBreakCount="2">
        <brk id="21" max="18" man="1"/>
        <brk id="30" max="18" man="1"/>
      </rowBreaks>
      <pageMargins left="0.31496062992125984" right="0.31496062992125984" top="0.74803149606299213" bottom="0.35433070866141736" header="0.31496062992125984" footer="0.31496062992125984"/>
      <printOptions horizontalCentered="1"/>
      <pageSetup paperSize="9" scale="45" orientation="landscape" r:id="rId7"/>
      <autoFilter ref="A7:Z85"/>
    </customSheetView>
    <customSheetView guid="{7014C2EB-BFE9-454A-99E6-29F0614242FE}" scale="85" showPageBreaks="1" printArea="1" filter="1" showAutoFilter="1" view="pageBreakPreview" topLeftCell="H4">
      <pane ySplit="4" topLeftCell="A8" activePane="bottomLeft" state="frozen"/>
      <selection pane="bottomLeft" activeCell="U54" sqref="U54"/>
      <rowBreaks count="2" manualBreakCount="2">
        <brk id="21" max="18" man="1"/>
        <brk id="30" max="18" man="1"/>
      </rowBreaks>
      <pageMargins left="0.31496062992125984" right="0.31496062992125984" top="0.74803149606299213" bottom="0.35433070866141736" header="0.31496062992125984" footer="0.31496062992125984"/>
      <printOptions horizontalCentered="1"/>
      <pageSetup paperSize="9" scale="45" orientation="landscape" r:id="rId8"/>
      <autoFilter ref="A7:Z85">
        <filterColumn colId="21">
          <filters>
            <filter val="Баркова"/>
          </filters>
        </filterColumn>
      </autoFilter>
    </customSheetView>
    <customSheetView guid="{55E7475A-D22C-4602-B8C5-3336351E9A22}" scale="85" showPageBreaks="1" printArea="1" filter="1" showAutoFilter="1" view="pageBreakPreview" topLeftCell="H4">
      <pane ySplit="4" topLeftCell="A64" activePane="bottomLeft" state="frozen"/>
      <selection pane="bottomLeft" activeCell="U65" sqref="U65"/>
      <rowBreaks count="2" manualBreakCount="2">
        <brk id="21" max="18" man="1"/>
        <brk id="30" max="18" man="1"/>
      </rowBreaks>
      <pageMargins left="0.31496062992125984" right="0.31496062992125984" top="0.74803149606299213" bottom="0.35433070866141736" header="0.31496062992125984" footer="0.31496062992125984"/>
      <printOptions horizontalCentered="1"/>
      <pageSetup paperSize="9" scale="45" orientation="landscape" r:id="rId9"/>
      <autoFilter ref="A7:Z85">
        <filterColumn colId="21">
          <filters>
            <filter val="Кусалиева"/>
          </filters>
        </filterColumn>
      </autoFilter>
    </customSheetView>
    <customSheetView guid="{C46816F8-F6BC-4911-932C-8EB5B1CF9CF0}" scale="85" showPageBreaks="1" printArea="1" showAutoFilter="1" view="pageBreakPreview" topLeftCell="F4">
      <pane ySplit="4" topLeftCell="A79" activePane="bottomLeft" state="frozen"/>
      <selection pane="bottomLeft" activeCell="T80" sqref="T80"/>
      <rowBreaks count="2" manualBreakCount="2">
        <brk id="21" max="18" man="1"/>
        <brk id="30" max="18" man="1"/>
      </rowBreaks>
      <pageMargins left="0.31496062992125984" right="0.31496062992125984" top="0.74803149606299213" bottom="0.35433070866141736" header="0.31496062992125984" footer="0.31496062992125984"/>
      <printOptions horizontalCentered="1"/>
      <pageSetup paperSize="9" scale="45" orientation="landscape" r:id="rId10"/>
      <autoFilter ref="A7:Z85"/>
    </customSheetView>
    <customSheetView guid="{BC9C7435-E95E-45ED-9258-C9F31C2AC0F8}" scale="85" showPageBreaks="1" printArea="1" filter="1" showAutoFilter="1" view="pageBreakPreview" topLeftCell="F4">
      <pane ySplit="41" topLeftCell="A46" activePane="bottomLeft" state="frozen"/>
      <selection pane="bottomLeft" activeCell="AA50" sqref="AA50"/>
      <rowBreaks count="2" manualBreakCount="2">
        <brk id="21" max="18" man="1"/>
        <brk id="30" max="18" man="1"/>
      </rowBreaks>
      <pageMargins left="0.31496062992125984" right="0.31496062992125984" top="0.74803149606299213" bottom="0.35433070866141736" header="0.31496062992125984" footer="0.31496062992125984"/>
      <printOptions horizontalCentered="1"/>
      <pageSetup paperSize="9" scale="45" orientation="landscape" r:id="rId11"/>
      <autoFilter ref="A7:Z85">
        <filterColumn colId="21">
          <filters>
            <filter val="Малыгина"/>
          </filters>
        </filterColumn>
      </autoFilter>
    </customSheetView>
    <customSheetView guid="{8494418F-0D12-4411-9DBA-6D233A59C1DC}" scale="85" showPageBreaks="1" printArea="1" showAutoFilter="1" view="pageBreakPreview" topLeftCell="D4">
      <pane ySplit="4" topLeftCell="A59" activePane="bottomLeft" state="frozen"/>
      <selection pane="bottomLeft" activeCell="N21" sqref="N21"/>
      <rowBreaks count="2" manualBreakCount="2">
        <brk id="21" max="18" man="1"/>
        <brk id="30" max="18" man="1"/>
      </rowBreaks>
      <pageMargins left="0.31496062992125984" right="0.31496062992125984" top="0.74803149606299213" bottom="0.35433070866141736" header="0.31496062992125984" footer="0.31496062992125984"/>
      <printOptions horizontalCentered="1"/>
      <pageSetup paperSize="9" scale="45" orientation="landscape" r:id="rId12"/>
      <autoFilter ref="A7:Z85"/>
    </customSheetView>
    <customSheetView guid="{5F148A90-4970-435C-9B9F-5BAE16709E19}" scale="85" showPageBreaks="1" printArea="1" showAutoFilter="1" view="pageBreakPreview" topLeftCell="F4">
      <pane ySplit="4" topLeftCell="A35" activePane="bottomLeft" state="frozen"/>
      <selection pane="bottomLeft" activeCell="S35" sqref="S35"/>
      <rowBreaks count="2" manualBreakCount="2">
        <brk id="21" max="18" man="1"/>
        <brk id="30" max="18" man="1"/>
      </rowBreaks>
      <pageMargins left="0.31496062992125984" right="0.31496062992125984" top="0.74803149606299213" bottom="0.35433070866141736" header="0.31496062992125984" footer="0.31496062992125984"/>
      <printOptions horizontalCentered="1"/>
      <pageSetup paperSize="9" scale="45" orientation="landscape" r:id="rId13"/>
      <autoFilter ref="A7:Z85"/>
    </customSheetView>
  </customSheetViews>
  <mergeCells count="153">
    <mergeCell ref="B4:B6"/>
    <mergeCell ref="H5:I5"/>
    <mergeCell ref="M29:M31"/>
    <mergeCell ref="K40:K45"/>
    <mergeCell ref="A16:A19"/>
    <mergeCell ref="N16:N19"/>
    <mergeCell ref="O16:O19"/>
    <mergeCell ref="E64:E65"/>
    <mergeCell ref="F64:F65"/>
    <mergeCell ref="G64:G65"/>
    <mergeCell ref="F51:F53"/>
    <mergeCell ref="G51:G53"/>
    <mergeCell ref="J51:J53"/>
    <mergeCell ref="F29:F31"/>
    <mergeCell ref="G29:G31"/>
    <mergeCell ref="J40:J45"/>
    <mergeCell ref="G40:G45"/>
    <mergeCell ref="D58:D59"/>
    <mergeCell ref="E58:E59"/>
    <mergeCell ref="A4:A6"/>
    <mergeCell ref="C4:C6"/>
    <mergeCell ref="D4:E5"/>
    <mergeCell ref="F4:O4"/>
    <mergeCell ref="A10:O10"/>
    <mergeCell ref="P4:P6"/>
    <mergeCell ref="Q4:Q6"/>
    <mergeCell ref="C76:C77"/>
    <mergeCell ref="D76:D77"/>
    <mergeCell ref="E76:E77"/>
    <mergeCell ref="F76:F77"/>
    <mergeCell ref="G76:G77"/>
    <mergeCell ref="J76:J77"/>
    <mergeCell ref="A72:O73"/>
    <mergeCell ref="J58:J59"/>
    <mergeCell ref="K58:K59"/>
    <mergeCell ref="L58:L59"/>
    <mergeCell ref="M58:M59"/>
    <mergeCell ref="A76:A77"/>
    <mergeCell ref="N76:N77"/>
    <mergeCell ref="O76:O77"/>
    <mergeCell ref="A74:O74"/>
    <mergeCell ref="A8:O8"/>
    <mergeCell ref="A11:O12"/>
    <mergeCell ref="C58:C59"/>
    <mergeCell ref="K51:K53"/>
    <mergeCell ref="L51:L53"/>
    <mergeCell ref="M51:M53"/>
    <mergeCell ref="K76:K77"/>
    <mergeCell ref="R4:R6"/>
    <mergeCell ref="S4:S6"/>
    <mergeCell ref="U4:U6"/>
    <mergeCell ref="F5:G5"/>
    <mergeCell ref="J5:K5"/>
    <mergeCell ref="L5:M5"/>
    <mergeCell ref="N5:O5"/>
    <mergeCell ref="T4:T6"/>
    <mergeCell ref="A81:O81"/>
    <mergeCell ref="A60:O61"/>
    <mergeCell ref="N64:N65"/>
    <mergeCell ref="O64:O65"/>
    <mergeCell ref="A64:A65"/>
    <mergeCell ref="A62:O63"/>
    <mergeCell ref="N51:N53"/>
    <mergeCell ref="O51:O53"/>
    <mergeCell ref="A51:A53"/>
    <mergeCell ref="A56:O56"/>
    <mergeCell ref="A57:O57"/>
    <mergeCell ref="G58:G59"/>
    <mergeCell ref="N58:N59"/>
    <mergeCell ref="O58:O59"/>
    <mergeCell ref="A58:A59"/>
    <mergeCell ref="F58:F59"/>
    <mergeCell ref="K46:K50"/>
    <mergeCell ref="L46:L50"/>
    <mergeCell ref="M46:M50"/>
    <mergeCell ref="L40:L45"/>
    <mergeCell ref="M40:M45"/>
    <mergeCell ref="A40:A45"/>
    <mergeCell ref="C16:C19"/>
    <mergeCell ref="D16:D19"/>
    <mergeCell ref="E16:E19"/>
    <mergeCell ref="F16:F19"/>
    <mergeCell ref="G16:G19"/>
    <mergeCell ref="J16:J19"/>
    <mergeCell ref="K16:K19"/>
    <mergeCell ref="J46:J50"/>
    <mergeCell ref="L16:L19"/>
    <mergeCell ref="M16:M19"/>
    <mergeCell ref="A27:O28"/>
    <mergeCell ref="A29:A31"/>
    <mergeCell ref="L29:L31"/>
    <mergeCell ref="H40:H45"/>
    <mergeCell ref="A15:O15"/>
    <mergeCell ref="A13:O13"/>
    <mergeCell ref="H16:H19"/>
    <mergeCell ref="I16:I19"/>
    <mergeCell ref="L76:L77"/>
    <mergeCell ref="M76:M77"/>
    <mergeCell ref="E51:E53"/>
    <mergeCell ref="C46:C50"/>
    <mergeCell ref="D46:D50"/>
    <mergeCell ref="E46:E50"/>
    <mergeCell ref="F46:F50"/>
    <mergeCell ref="G46:G50"/>
    <mergeCell ref="I64:I65"/>
    <mergeCell ref="H76:H77"/>
    <mergeCell ref="I76:I77"/>
    <mergeCell ref="N29:N31"/>
    <mergeCell ref="O29:O31"/>
    <mergeCell ref="C29:C31"/>
    <mergeCell ref="I40:I45"/>
    <mergeCell ref="H46:H50"/>
    <mergeCell ref="I46:I50"/>
    <mergeCell ref="H51:H53"/>
    <mergeCell ref="I51:I53"/>
    <mergeCell ref="B76:B77"/>
    <mergeCell ref="S70:S71"/>
    <mergeCell ref="P70:P71"/>
    <mergeCell ref="Q70:Q71"/>
    <mergeCell ref="A70:O71"/>
    <mergeCell ref="A68:O69"/>
    <mergeCell ref="J64:J65"/>
    <mergeCell ref="K64:K65"/>
    <mergeCell ref="L64:L65"/>
    <mergeCell ref="H64:H65"/>
    <mergeCell ref="M64:M65"/>
    <mergeCell ref="C64:C65"/>
    <mergeCell ref="D64:D65"/>
    <mergeCell ref="B64:B65"/>
    <mergeCell ref="A87:U87"/>
    <mergeCell ref="A1:U1"/>
    <mergeCell ref="A2:U2"/>
    <mergeCell ref="A54:O54"/>
    <mergeCell ref="A32:O34"/>
    <mergeCell ref="A35:O39"/>
    <mergeCell ref="N40:N45"/>
    <mergeCell ref="O40:O45"/>
    <mergeCell ref="A46:A50"/>
    <mergeCell ref="N46:N50"/>
    <mergeCell ref="O46:O50"/>
    <mergeCell ref="C40:C45"/>
    <mergeCell ref="D40:D45"/>
    <mergeCell ref="E40:E45"/>
    <mergeCell ref="F40:F45"/>
    <mergeCell ref="C51:C53"/>
    <mergeCell ref="D51:D53"/>
    <mergeCell ref="T70:T71"/>
    <mergeCell ref="U70:U71"/>
    <mergeCell ref="A9:O9"/>
    <mergeCell ref="A25:O26"/>
    <mergeCell ref="A23:O23"/>
    <mergeCell ref="A20:O20"/>
    <mergeCell ref="R70:R71"/>
  </mergeCells>
  <hyperlinks>
    <hyperlink ref="A35" location="_Toc195520217" display="_Toc195520217"/>
    <hyperlink ref="A40" location="_Toc195520218" display="_Toc195520218"/>
    <hyperlink ref="A46" location="_Toc195520219" display="_Toc195520219"/>
  </hyperlinks>
  <printOptions horizontalCentered="1"/>
  <pageMargins left="0.31496062992125984" right="0.31496062992125984" top="0.74803149606299213" bottom="0.35433070866141736" header="0.31496062992125984" footer="0.31496062992125984"/>
  <pageSetup paperSize="9" scale="45" orientation="landscape" r:id="rId14"/>
  <rowBreaks count="2" manualBreakCount="2">
    <brk id="21" max="18" man="1"/>
    <brk id="30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719150C2-AFB5-478A-8E9E-CF5DA4FB43F7}">
      <pageMargins left="0.7" right="0.7" top="0.75" bottom="0.75" header="0.3" footer="0.3"/>
    </customSheetView>
    <customSheetView guid="{076BB9F0-A109-46B5-A611-00CBA534C332}">
      <pageMargins left="0.7" right="0.7" top="0.75" bottom="0.75" header="0.3" footer="0.3"/>
    </customSheetView>
    <customSheetView guid="{32CFE1F7-3221-446E-A6C7-2E6361D52010}">
      <pageMargins left="0.7" right="0.7" top="0.75" bottom="0.75" header="0.3" footer="0.3"/>
    </customSheetView>
    <customSheetView guid="{31013F5D-69D5-4651-9867-0E89406BF3B6}">
      <pageMargins left="0.7" right="0.7" top="0.75" bottom="0.75" header="0.3" footer="0.3"/>
    </customSheetView>
    <customSheetView guid="{DD16E432-90E0-442E-80CD-5399F7D9944F}">
      <pageMargins left="0.7" right="0.7" top="0.75" bottom="0.75" header="0.3" footer="0.3"/>
    </customSheetView>
    <customSheetView guid="{42E04165-AEF5-4777-BD33-51FFB25A4153}">
      <pageMargins left="0.7" right="0.7" top="0.75" bottom="0.75" header="0.3" footer="0.3"/>
    </customSheetView>
    <customSheetView guid="{277152CF-3970-4EC2-8DF9-558F0CD3AB2D}">
      <pageMargins left="0.7" right="0.7" top="0.75" bottom="0.75" header="0.3" footer="0.3"/>
    </customSheetView>
    <customSheetView guid="{7014C2EB-BFE9-454A-99E6-29F0614242FE}">
      <pageMargins left="0.7" right="0.7" top="0.75" bottom="0.75" header="0.3" footer="0.3"/>
    </customSheetView>
    <customSheetView guid="{55E7475A-D22C-4602-B8C5-3336351E9A22}">
      <pageMargins left="0.7" right="0.7" top="0.75" bottom="0.75" header="0.3" footer="0.3"/>
    </customSheetView>
    <customSheetView guid="{C46816F8-F6BC-4911-932C-8EB5B1CF9CF0}">
      <pageMargins left="0.7" right="0.7" top="0.75" bottom="0.75" header="0.3" footer="0.3"/>
    </customSheetView>
    <customSheetView guid="{BC9C7435-E95E-45ED-9258-C9F31C2AC0F8}">
      <pageMargins left="0.7" right="0.7" top="0.75" bottom="0.75" header="0.3" footer="0.3"/>
    </customSheetView>
    <customSheetView guid="{8494418F-0D12-4411-9DBA-6D233A59C1DC}">
      <pageMargins left="0.7" right="0.7" top="0.75" bottom="0.75" header="0.3" footer="0.3"/>
    </customSheetView>
    <customSheetView guid="{5F148A90-4970-435C-9B9F-5BAE16709E19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719150C2-AFB5-478A-8E9E-CF5DA4FB43F7}">
      <pageMargins left="0.7" right="0.7" top="0.75" bottom="0.75" header="0.3" footer="0.3"/>
    </customSheetView>
    <customSheetView guid="{076BB9F0-A109-46B5-A611-00CBA534C332}">
      <pageMargins left="0.7" right="0.7" top="0.75" bottom="0.75" header="0.3" footer="0.3"/>
    </customSheetView>
    <customSheetView guid="{32CFE1F7-3221-446E-A6C7-2E6361D52010}">
      <pageMargins left="0.7" right="0.7" top="0.75" bottom="0.75" header="0.3" footer="0.3"/>
    </customSheetView>
    <customSheetView guid="{31013F5D-69D5-4651-9867-0E89406BF3B6}">
      <pageMargins left="0.7" right="0.7" top="0.75" bottom="0.75" header="0.3" footer="0.3"/>
    </customSheetView>
    <customSheetView guid="{DD16E432-90E0-442E-80CD-5399F7D9944F}">
      <pageMargins left="0.7" right="0.7" top="0.75" bottom="0.75" header="0.3" footer="0.3"/>
    </customSheetView>
    <customSheetView guid="{42E04165-AEF5-4777-BD33-51FFB25A4153}">
      <pageMargins left="0.7" right="0.7" top="0.75" bottom="0.75" header="0.3" footer="0.3"/>
    </customSheetView>
    <customSheetView guid="{277152CF-3970-4EC2-8DF9-558F0CD3AB2D}">
      <pageMargins left="0.7" right="0.7" top="0.75" bottom="0.75" header="0.3" footer="0.3"/>
    </customSheetView>
    <customSheetView guid="{7014C2EB-BFE9-454A-99E6-29F0614242FE}">
      <pageMargins left="0.7" right="0.7" top="0.75" bottom="0.75" header="0.3" footer="0.3"/>
    </customSheetView>
    <customSheetView guid="{55E7475A-D22C-4602-B8C5-3336351E9A22}">
      <pageMargins left="0.7" right="0.7" top="0.75" bottom="0.75" header="0.3" footer="0.3"/>
    </customSheetView>
    <customSheetView guid="{C46816F8-F6BC-4911-932C-8EB5B1CF9CF0}">
      <pageMargins left="0.7" right="0.7" top="0.75" bottom="0.75" header="0.3" footer="0.3"/>
    </customSheetView>
    <customSheetView guid="{BC9C7435-E95E-45ED-9258-C9F31C2AC0F8}">
      <pageMargins left="0.7" right="0.7" top="0.75" bottom="0.75" header="0.3" footer="0.3"/>
    </customSheetView>
    <customSheetView guid="{8494418F-0D12-4411-9DBA-6D233A59C1DC}">
      <pageMargins left="0.7" right="0.7" top="0.75" bottom="0.75" header="0.3" footer="0.3"/>
    </customSheetView>
    <customSheetView guid="{5F148A90-4970-435C-9B9F-5BAE16709E19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Лысенкова Ольга Вячеславовна</dc:creator>
  <cp:lastModifiedBy>Серажитдинова Аделя Растямовна</cp:lastModifiedBy>
  <cp:lastPrinted>2017-01-26T06:54:26Z</cp:lastPrinted>
  <dcterms:created xsi:type="dcterms:W3CDTF">2016-01-13T08:17:42Z</dcterms:created>
  <dcterms:modified xsi:type="dcterms:W3CDTF">2017-01-26T07:56:29Z</dcterms:modified>
</cp:coreProperties>
</file>